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2145" windowWidth="20370" windowHeight="5880" activeTab="0"/>
  </bookViews>
  <sheets>
    <sheet name="clienti domestici" sheetId="1" r:id="rId1"/>
  </sheets>
  <definedNames/>
  <calcPr fullCalcOnLoad="1"/>
</workbook>
</file>

<file path=xl/sharedStrings.xml><?xml version="1.0" encoding="utf-8"?>
<sst xmlns="http://schemas.openxmlformats.org/spreadsheetml/2006/main" count="320" uniqueCount="58">
  <si>
    <t>QVD</t>
  </si>
  <si>
    <t>UG1</t>
  </si>
  <si>
    <t>UG2</t>
  </si>
  <si>
    <t>GS</t>
  </si>
  <si>
    <t>RE</t>
  </si>
  <si>
    <t>RS</t>
  </si>
  <si>
    <t>QT</t>
  </si>
  <si>
    <t>Toscana, Umbria, Marche</t>
  </si>
  <si>
    <t>Abruzzo, Molise, Puglia, Basilicata</t>
  </si>
  <si>
    <t>Lazio, Campania</t>
  </si>
  <si>
    <t>Calabria, Sicilia</t>
  </si>
  <si>
    <t>da121 a 480</t>
  </si>
  <si>
    <t>da 481 a 1.560</t>
  </si>
  <si>
    <t>da 1.561 a 5.000</t>
  </si>
  <si>
    <t>da 5.001 a 80.000</t>
  </si>
  <si>
    <t>Valle d'Aosta, Piemonte, Liguria</t>
  </si>
  <si>
    <t>da 80.001 a 200.000</t>
  </si>
  <si>
    <t>Lombardia, Trentino-Alto Adige, Veneto, Friuli-Venezia Giulia, Emilia-Romagna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</si>
  <si>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</si>
  <si>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</si>
  <si>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</si>
  <si>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</si>
  <si>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</si>
  <si>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</si>
  <si>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</si>
  <si>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</si>
  <si>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</si>
  <si>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</si>
  <si>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</si>
  <si>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</si>
  <si>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</si>
  <si>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</si>
  <si>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</si>
  <si>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</si>
  <si>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luglio - 30 settembre 2015</t>
    </r>
  </si>
  <si>
    <t>ST</t>
  </si>
  <si>
    <t>VR</t>
  </si>
  <si>
    <t>Materia
gas naturale</t>
  </si>
  <si>
    <t>dal 1 gennaio 2016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</si>
  <si>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</si>
  <si>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</si>
  <si>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</si>
  <si>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</si>
  <si>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1 gennaio - 31 marzo 2016</t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</si>
  <si>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</si>
  <si>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</si>
  <si>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</si>
  <si>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Ambito nord occidentale</t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</si>
  <si>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</si>
  <si>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</si>
  <si>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</si>
  <si>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</si>
  <si>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Ambito centrale</t>
  </si>
  <si>
    <t>Ambito centro-sud orientale</t>
  </si>
  <si>
    <t>Ambito centro-sud occidentale</t>
  </si>
  <si>
    <t>Ambito meridionale</t>
  </si>
  <si>
    <t>coefficiente P (GJ/smc):</t>
  </si>
  <si>
    <t>Trasporto
e gestione del contatore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</si>
</sst>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"/>
    <numFmt numFmtId="165" formatCode="0.000000"/>
    <numFmt numFmtId="166" formatCode="#,##0.000000_ ;[Red]\-#,##0.000000\ "/>
    <numFmt numFmtId="167" formatCode="#,##0.000000_ ;\-#,##0.000000\ "/>
    <numFmt numFmtId="168" formatCode="0.000000_ ;\-0.000000\ "/>
    <numFmt numFmtId="169" formatCode="#,##0.00_ ;\-#,##0.00\ "/>
    <numFmt numFmtId="170" formatCode="#,##0.0000_ ;\-#,##0.0000\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1"/>
      <color indexed="56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3"/>
      <name val="Calibri"/>
      <family val="2"/>
    </font>
    <font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4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164" fontId="4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5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67" fontId="59" fillId="33" borderId="11" xfId="0" applyNumberFormat="1" applyFont="1" applyFill="1" applyBorder="1" applyAlignment="1">
      <alignment horizontal="right" vertical="center"/>
    </xf>
    <xf numFmtId="167" fontId="2" fillId="33" borderId="11" xfId="0" applyNumberFormat="1" applyFont="1" applyFill="1" applyBorder="1" applyAlignment="1">
      <alignment vertical="center"/>
    </xf>
    <xf numFmtId="167" fontId="60" fillId="33" borderId="12" xfId="0" applyNumberFormat="1" applyFont="1" applyFill="1" applyBorder="1" applyAlignment="1">
      <alignment horizontal="right" vertical="center"/>
    </xf>
    <xf numFmtId="167" fontId="2" fillId="33" borderId="12" xfId="0" applyNumberFormat="1" applyFont="1" applyFill="1" applyBorder="1" applyAlignment="1">
      <alignment vertical="center"/>
    </xf>
    <xf numFmtId="167" fontId="2" fillId="33" borderId="13" xfId="0" applyNumberFormat="1" applyFont="1" applyFill="1" applyBorder="1" applyAlignment="1" applyProtection="1">
      <alignment vertical="center"/>
      <protection/>
    </xf>
    <xf numFmtId="168" fontId="60" fillId="33" borderId="14" xfId="0" applyNumberFormat="1" applyFont="1" applyFill="1" applyBorder="1" applyAlignment="1">
      <alignment horizontal="right" vertical="center"/>
    </xf>
    <xf numFmtId="168" fontId="60" fillId="33" borderId="11" xfId="0" applyNumberFormat="1" applyFont="1" applyFill="1" applyBorder="1" applyAlignment="1">
      <alignment horizontal="right" vertical="center"/>
    </xf>
    <xf numFmtId="168" fontId="2" fillId="33" borderId="14" xfId="0" applyNumberFormat="1" applyFont="1" applyFill="1" applyBorder="1" applyAlignment="1">
      <alignment vertical="center"/>
    </xf>
    <xf numFmtId="168" fontId="2" fillId="33" borderId="11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 applyProtection="1">
      <alignment vertical="center"/>
      <protection/>
    </xf>
    <xf numFmtId="167" fontId="60" fillId="33" borderId="14" xfId="0" applyNumberFormat="1" applyFont="1" applyFill="1" applyBorder="1" applyAlignment="1">
      <alignment horizontal="right" vertical="center"/>
    </xf>
    <xf numFmtId="167" fontId="60" fillId="33" borderId="11" xfId="0" applyNumberFormat="1" applyFont="1" applyFill="1" applyBorder="1" applyAlignment="1">
      <alignment horizontal="right" vertical="center"/>
    </xf>
    <xf numFmtId="167" fontId="2" fillId="33" borderId="14" xfId="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 applyProtection="1">
      <alignment vertical="center"/>
      <protection/>
    </xf>
    <xf numFmtId="170" fontId="2" fillId="33" borderId="0" xfId="0" applyNumberFormat="1" applyFont="1" applyFill="1" applyAlignment="1">
      <alignment vertical="center"/>
    </xf>
    <xf numFmtId="170" fontId="8" fillId="33" borderId="0" xfId="0" applyNumberFormat="1" applyFont="1" applyFill="1" applyAlignment="1">
      <alignment vertical="center"/>
    </xf>
    <xf numFmtId="170" fontId="2" fillId="33" borderId="0" xfId="0" applyNumberFormat="1" applyFont="1" applyFill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169" fontId="64" fillId="33" borderId="0" xfId="0" applyNumberFormat="1" applyFont="1" applyFill="1" applyBorder="1" applyAlignment="1">
      <alignment horizontal="right" vertical="center"/>
    </xf>
    <xf numFmtId="169" fontId="2" fillId="33" borderId="0" xfId="0" applyNumberFormat="1" applyFont="1" applyFill="1" applyBorder="1" applyAlignment="1" applyProtection="1">
      <alignment vertical="center"/>
      <protection/>
    </xf>
    <xf numFmtId="169" fontId="64" fillId="33" borderId="11" xfId="0" applyNumberFormat="1" applyFont="1" applyFill="1" applyBorder="1" applyAlignment="1">
      <alignment horizontal="right" vertical="center"/>
    </xf>
    <xf numFmtId="169" fontId="2" fillId="33" borderId="11" xfId="0" applyNumberFormat="1" applyFont="1" applyFill="1" applyBorder="1" applyAlignment="1" applyProtection="1">
      <alignment vertical="center"/>
      <protection/>
    </xf>
    <xf numFmtId="169" fontId="64" fillId="33" borderId="11" xfId="0" applyNumberFormat="1" applyFont="1" applyFill="1" applyBorder="1" applyAlignment="1" applyProtection="1">
      <alignment horizontal="right" vertical="center"/>
      <protection/>
    </xf>
    <xf numFmtId="170" fontId="2" fillId="33" borderId="0" xfId="0" applyNumberFormat="1" applyFont="1" applyFill="1" applyBorder="1" applyAlignment="1">
      <alignment vertical="center"/>
    </xf>
    <xf numFmtId="167" fontId="64" fillId="33" borderId="16" xfId="0" applyNumberFormat="1" applyFont="1" applyFill="1" applyBorder="1" applyAlignment="1" applyProtection="1">
      <alignment horizontal="right" vertical="center"/>
      <protection/>
    </xf>
    <xf numFmtId="169" fontId="64" fillId="33" borderId="14" xfId="0" applyNumberFormat="1" applyFont="1" applyFill="1" applyBorder="1" applyAlignment="1">
      <alignment horizontal="right" vertical="center"/>
    </xf>
    <xf numFmtId="169" fontId="64" fillId="33" borderId="14" xfId="0" applyNumberFormat="1" applyFont="1" applyFill="1" applyBorder="1" applyAlignment="1" applyProtection="1">
      <alignment horizontal="right" vertical="center"/>
      <protection/>
    </xf>
    <xf numFmtId="164" fontId="4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horizontal="right" vertical="center"/>
    </xf>
    <xf numFmtId="169" fontId="2" fillId="33" borderId="10" xfId="0" applyNumberFormat="1" applyFont="1" applyFill="1" applyBorder="1" applyAlignment="1" applyProtection="1">
      <alignment vertical="center"/>
      <protection/>
    </xf>
    <xf numFmtId="169" fontId="2" fillId="33" borderId="16" xfId="0" applyNumberFormat="1" applyFont="1" applyFill="1" applyBorder="1" applyAlignment="1" applyProtection="1">
      <alignment vertical="center"/>
      <protection/>
    </xf>
    <xf numFmtId="0" fontId="14" fillId="34" borderId="14" xfId="0" applyFont="1" applyFill="1" applyBorder="1" applyAlignment="1">
      <alignment vertical="center"/>
    </xf>
    <xf numFmtId="169" fontId="64" fillId="34" borderId="0" xfId="0" applyNumberFormat="1" applyFont="1" applyFill="1" applyBorder="1" applyAlignment="1">
      <alignment horizontal="right" vertical="center"/>
    </xf>
    <xf numFmtId="169" fontId="2" fillId="34" borderId="0" xfId="0" applyNumberFormat="1" applyFont="1" applyFill="1" applyBorder="1" applyAlignment="1" applyProtection="1">
      <alignment horizontal="right" vertical="center"/>
      <protection/>
    </xf>
    <xf numFmtId="169" fontId="6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>
      <alignment horizontal="left" vertical="center"/>
    </xf>
    <xf numFmtId="169" fontId="2" fillId="34" borderId="0" xfId="0" applyNumberFormat="1" applyFont="1" applyFill="1" applyBorder="1" applyAlignment="1" applyProtection="1">
      <alignment vertical="center"/>
      <protection/>
    </xf>
    <xf numFmtId="170" fontId="2" fillId="34" borderId="0" xfId="0" applyNumberFormat="1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170" fontId="2" fillId="34" borderId="0" xfId="0" applyNumberFormat="1" applyFont="1" applyFill="1" applyAlignment="1">
      <alignment vertical="center"/>
    </xf>
    <xf numFmtId="0" fontId="62" fillId="34" borderId="0" xfId="0" applyFont="1" applyFill="1" applyAlignment="1">
      <alignment vertical="center"/>
    </xf>
    <xf numFmtId="169" fontId="64" fillId="33" borderId="18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>
      <alignment vertical="center"/>
    </xf>
    <xf numFmtId="169" fontId="64" fillId="33" borderId="12" xfId="0" applyNumberFormat="1" applyFont="1" applyFill="1" applyBorder="1" applyAlignment="1">
      <alignment horizontal="right" vertical="center"/>
    </xf>
    <xf numFmtId="169" fontId="64" fillId="33" borderId="19" xfId="0" applyNumberFormat="1" applyFont="1" applyFill="1" applyBorder="1" applyAlignment="1" applyProtection="1">
      <alignment horizontal="right" vertical="center"/>
      <protection/>
    </xf>
    <xf numFmtId="169" fontId="64" fillId="33" borderId="17" xfId="0" applyNumberFormat="1" applyFont="1" applyFill="1" applyBorder="1" applyAlignment="1" applyProtection="1">
      <alignment horizontal="right" vertical="center"/>
      <protection/>
    </xf>
    <xf numFmtId="169" fontId="2" fillId="33" borderId="18" xfId="0" applyNumberFormat="1" applyFont="1" applyFill="1" applyBorder="1" applyAlignment="1" applyProtection="1">
      <alignment vertical="center"/>
      <protection/>
    </xf>
    <xf numFmtId="169" fontId="64" fillId="33" borderId="10" xfId="0" applyNumberFormat="1" applyFont="1" applyFill="1" applyBorder="1" applyAlignment="1" applyProtection="1">
      <alignment horizontal="right" vertical="center"/>
      <protection/>
    </xf>
    <xf numFmtId="169" fontId="64" fillId="33" borderId="16" xfId="0" applyNumberFormat="1" applyFont="1" applyFill="1" applyBorder="1" applyAlignment="1" applyProtection="1">
      <alignment horizontal="right" vertical="center"/>
      <protection/>
    </xf>
    <xf numFmtId="167" fontId="64" fillId="33" borderId="10" xfId="0" applyNumberFormat="1" applyFont="1" applyFill="1" applyBorder="1" applyAlignment="1" applyProtection="1">
      <alignment horizontal="right" vertical="center"/>
      <protection/>
    </xf>
    <xf numFmtId="167" fontId="64" fillId="33" borderId="13" xfId="0" applyNumberFormat="1" applyFont="1" applyFill="1" applyBorder="1" applyAlignment="1" applyProtection="1">
      <alignment horizontal="right" vertical="center"/>
      <protection/>
    </xf>
    <xf numFmtId="167" fontId="64" fillId="33" borderId="0" xfId="0" applyNumberFormat="1" applyFont="1" applyFill="1" applyBorder="1" applyAlignment="1" applyProtection="1">
      <alignment horizontal="right" vertical="center"/>
      <protection/>
    </xf>
    <xf numFmtId="168" fontId="64" fillId="33" borderId="10" xfId="0" applyNumberFormat="1" applyFont="1" applyFill="1" applyBorder="1" applyAlignment="1" applyProtection="1">
      <alignment horizontal="right" vertical="center"/>
      <protection/>
    </xf>
    <xf numFmtId="168" fontId="64" fillId="33" borderId="0" xfId="0" applyNumberFormat="1" applyFont="1" applyFill="1" applyBorder="1" applyAlignment="1" applyProtection="1">
      <alignment horizontal="right" vertical="center"/>
      <protection/>
    </xf>
    <xf numFmtId="169" fontId="64" fillId="33" borderId="0" xfId="0" applyNumberFormat="1" applyFont="1" applyFill="1" applyBorder="1" applyAlignment="1" applyProtection="1">
      <alignment horizontal="right" vertical="center"/>
      <protection/>
    </xf>
    <xf numFmtId="169" fontId="64" fillId="34" borderId="0" xfId="0" applyNumberFormat="1" applyFont="1" applyFill="1" applyBorder="1" applyAlignment="1" applyProtection="1">
      <alignment horizontal="right" vertical="center"/>
      <protection/>
    </xf>
    <xf numFmtId="0" fontId="61" fillId="34" borderId="15" xfId="0" applyFont="1" applyFill="1" applyBorder="1" applyAlignment="1">
      <alignment horizontal="center" vertical="center" wrapText="1"/>
    </xf>
    <xf numFmtId="168" fontId="64" fillId="33" borderId="16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vertical="center"/>
    </xf>
    <xf numFmtId="0" fontId="65" fillId="34" borderId="0" xfId="0" applyFont="1" applyFill="1" applyBorder="1" applyAlignment="1">
      <alignment horizontal="center" vertical="center"/>
    </xf>
    <xf numFmtId="0" fontId="7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>
      <alignment vertical="center"/>
    </xf>
    <xf numFmtId="0" fontId="2" fillId="34" borderId="0" xfId="0" applyFont="1" applyFill="1" applyBorder="1" applyAlignment="1" quotePrefix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 applyProtection="1" quotePrefix="1">
      <alignment vertical="center"/>
      <protection locked="0"/>
    </xf>
    <xf numFmtId="0" fontId="2" fillId="34" borderId="19" xfId="0" applyFont="1" applyFill="1" applyBorder="1" applyAlignment="1" quotePrefix="1">
      <alignment horizontal="left" vertical="center"/>
    </xf>
    <xf numFmtId="0" fontId="2" fillId="34" borderId="17" xfId="0" applyFont="1" applyFill="1" applyBorder="1" applyAlignment="1" quotePrefix="1">
      <alignment horizontal="left" vertical="center"/>
    </xf>
    <xf numFmtId="0" fontId="2" fillId="34" borderId="16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12" fillId="33" borderId="15" xfId="15" applyFont="1" applyFill="1" applyBorder="1" applyAlignment="1" applyProtection="1">
      <alignment vertical="center"/>
      <protection/>
    </xf>
    <xf numFmtId="41" fontId="4" fillId="34" borderId="23" xfId="45" applyFont="1" applyFill="1" applyBorder="1" applyAlignment="1" quotePrefix="1">
      <alignment vertical="center" wrapText="1"/>
    </xf>
    <xf numFmtId="41" fontId="4" fillId="34" borderId="21" xfId="45" applyFont="1" applyFill="1" applyBorder="1" applyAlignment="1" quotePrefix="1">
      <alignment vertical="center" wrapText="1"/>
    </xf>
    <xf numFmtId="41" fontId="4" fillId="34" borderId="0" xfId="45" applyFont="1" applyFill="1" applyBorder="1" applyAlignment="1" quotePrefix="1">
      <alignment vertical="center" wrapText="1"/>
    </xf>
    <xf numFmtId="0" fontId="66" fillId="34" borderId="0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 wrapText="1"/>
    </xf>
    <xf numFmtId="165" fontId="68" fillId="33" borderId="0" xfId="0" applyNumberFormat="1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9" fillId="34" borderId="0" xfId="0" applyFont="1" applyFill="1" applyBorder="1" applyAlignment="1">
      <alignment horizontal="center" vertical="center" wrapText="1"/>
    </xf>
    <xf numFmtId="165" fontId="69" fillId="33" borderId="0" xfId="0" applyNumberFormat="1" applyFont="1" applyFill="1" applyAlignment="1">
      <alignment vertical="center"/>
    </xf>
    <xf numFmtId="4" fontId="69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9" fillId="34" borderId="0" xfId="0" applyFont="1" applyFill="1" applyBorder="1" applyAlignment="1">
      <alignment vertical="center"/>
    </xf>
    <xf numFmtId="167" fontId="64" fillId="33" borderId="10" xfId="0" applyNumberFormat="1" applyFont="1" applyFill="1" applyBorder="1" applyAlignment="1" quotePrefix="1">
      <alignment horizontal="right" vertical="center"/>
    </xf>
    <xf numFmtId="167" fontId="64" fillId="33" borderId="10" xfId="0" applyNumberFormat="1" applyFont="1" applyFill="1" applyBorder="1" applyAlignment="1">
      <alignment horizontal="right" vertical="center"/>
    </xf>
    <xf numFmtId="167" fontId="64" fillId="33" borderId="16" xfId="0" applyNumberFormat="1" applyFont="1" applyFill="1" applyBorder="1" applyAlignment="1">
      <alignment horizontal="right" vertical="center"/>
    </xf>
    <xf numFmtId="167" fontId="64" fillId="33" borderId="10" xfId="0" applyNumberFormat="1" applyFont="1" applyFill="1" applyBorder="1" applyAlignment="1" applyProtection="1" quotePrefix="1">
      <alignment horizontal="right" vertical="center"/>
      <protection/>
    </xf>
    <xf numFmtId="167" fontId="64" fillId="33" borderId="16" xfId="0" applyNumberFormat="1" applyFont="1" applyFill="1" applyBorder="1" applyAlignment="1" applyProtection="1" quotePrefix="1">
      <alignment horizontal="right" vertical="center"/>
      <protection/>
    </xf>
    <xf numFmtId="167" fontId="64" fillId="33" borderId="10" xfId="0" applyNumberFormat="1" applyFont="1" applyFill="1" applyBorder="1" applyAlignment="1" applyProtection="1">
      <alignment horizontal="right" vertical="center"/>
      <protection/>
    </xf>
    <xf numFmtId="167" fontId="64" fillId="33" borderId="16" xfId="0" applyNumberFormat="1" applyFont="1" applyFill="1" applyBorder="1" applyAlignment="1" applyProtection="1">
      <alignment horizontal="right" vertical="center"/>
      <protection/>
    </xf>
    <xf numFmtId="169" fontId="2" fillId="33" borderId="10" xfId="0" applyNumberFormat="1" applyFont="1" applyFill="1" applyBorder="1" applyAlignment="1" applyProtection="1">
      <alignment horizontal="right" vertical="center"/>
      <protection/>
    </xf>
    <xf numFmtId="169" fontId="2" fillId="33" borderId="16" xfId="0" applyNumberFormat="1" applyFont="1" applyFill="1" applyBorder="1" applyAlignment="1" applyProtection="1">
      <alignment horizontal="right" vertical="center"/>
      <protection/>
    </xf>
    <xf numFmtId="169" fontId="64" fillId="33" borderId="10" xfId="0" applyNumberFormat="1" applyFont="1" applyFill="1" applyBorder="1" applyAlignment="1" applyProtection="1">
      <alignment horizontal="right" vertical="center"/>
      <protection/>
    </xf>
    <xf numFmtId="169" fontId="64" fillId="33" borderId="16" xfId="0" applyNumberFormat="1" applyFont="1" applyFill="1" applyBorder="1" applyAlignment="1" applyProtection="1">
      <alignment horizontal="right" vertical="center"/>
      <protection/>
    </xf>
    <xf numFmtId="169" fontId="64" fillId="33" borderId="10" xfId="0" applyNumberFormat="1" applyFont="1" applyFill="1" applyBorder="1" applyAlignment="1">
      <alignment horizontal="right" vertical="center"/>
    </xf>
    <xf numFmtId="169" fontId="64" fillId="33" borderId="16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 applyProtection="1">
      <alignment horizontal="right" vertical="center"/>
      <protection/>
    </xf>
    <xf numFmtId="167" fontId="2" fillId="33" borderId="16" xfId="0" applyNumberFormat="1" applyFont="1" applyFill="1" applyBorder="1" applyAlignment="1" applyProtection="1">
      <alignment horizontal="right" vertical="center"/>
      <protection/>
    </xf>
    <xf numFmtId="168" fontId="2" fillId="33" borderId="10" xfId="0" applyNumberFormat="1" applyFont="1" applyFill="1" applyBorder="1" applyAlignment="1" applyProtection="1">
      <alignment horizontal="right" vertical="center"/>
      <protection/>
    </xf>
    <xf numFmtId="168" fontId="2" fillId="33" borderId="16" xfId="0" applyNumberFormat="1" applyFont="1" applyFill="1" applyBorder="1" applyAlignment="1" applyProtection="1">
      <alignment horizontal="right" vertical="center"/>
      <protection/>
    </xf>
    <xf numFmtId="41" fontId="11" fillId="34" borderId="22" xfId="45" applyFont="1" applyFill="1" applyBorder="1" applyAlignment="1" quotePrefix="1">
      <alignment horizontal="left" vertical="center" wrapText="1"/>
    </xf>
    <xf numFmtId="41" fontId="11" fillId="34" borderId="23" xfId="45" applyFont="1" applyFill="1" applyBorder="1" applyAlignment="1" quotePrefix="1">
      <alignment horizontal="left" vertical="center" wrapText="1"/>
    </xf>
    <xf numFmtId="41" fontId="11" fillId="34" borderId="21" xfId="45" applyFont="1" applyFill="1" applyBorder="1" applyAlignment="1" quotePrefix="1">
      <alignment horizontal="left" vertical="center" wrapText="1"/>
    </xf>
    <xf numFmtId="167" fontId="64" fillId="33" borderId="19" xfId="0" applyNumberFormat="1" applyFont="1" applyFill="1" applyBorder="1" applyAlignment="1" applyProtection="1">
      <alignment horizontal="right" vertical="center"/>
      <protection/>
    </xf>
    <xf numFmtId="167" fontId="64" fillId="33" borderId="17" xfId="0" applyNumberFormat="1" applyFont="1" applyFill="1" applyBorder="1" applyAlignment="1" applyProtection="1">
      <alignment horizontal="right" vertical="center"/>
      <protection/>
    </xf>
    <xf numFmtId="0" fontId="65" fillId="35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85"/>
  <sheetViews>
    <sheetView tabSelected="1" zoomScalePageLayoutView="0" workbookViewId="0" topLeftCell="A1">
      <selection activeCell="B5" sqref="B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hidden="1" customWidth="1" outlineLevel="1"/>
    <col min="8" max="8" width="15.7109375" style="1" customWidth="1" collapsed="1"/>
    <col min="9" max="15" width="8.7109375" style="1" hidden="1" customWidth="1" outlineLevel="1"/>
    <col min="16" max="16" width="15.7109375" style="1" customWidth="1" collapsed="1"/>
    <col min="17" max="19" width="8.7109375" style="1" hidden="1" customWidth="1" outlineLevel="1"/>
    <col min="20" max="20" width="15.7109375" style="1" customWidth="1" collapsed="1"/>
    <col min="21" max="21" width="9.421875" style="9" bestFit="1" customWidth="1"/>
    <col min="22" max="22" width="0" style="34" hidden="1" customWidth="1"/>
    <col min="23" max="32" width="0" style="1" hidden="1" customWidth="1"/>
    <col min="33" max="33" width="9.140625" style="42" customWidth="1"/>
    <col min="34" max="39" width="9.140625" style="40" customWidth="1"/>
    <col min="40" max="16384" width="9.140625" style="1" customWidth="1"/>
  </cols>
  <sheetData>
    <row r="1" ht="12.75">
      <c r="B1" s="1" t="s">
        <v>18</v>
      </c>
    </row>
    <row r="2" spans="2:7" ht="15" customHeight="1">
      <c r="B2" s="13" t="s">
        <v>28</v>
      </c>
      <c r="C2" s="13"/>
      <c r="D2" s="13"/>
      <c r="E2" s="13"/>
      <c r="F2" s="13"/>
      <c r="G2" s="13"/>
    </row>
    <row r="3" spans="2:7" ht="15" customHeight="1">
      <c r="B3" s="17" t="s">
        <v>26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7" ht="15" customHeight="1">
      <c r="B5" s="124" t="s">
        <v>38</v>
      </c>
      <c r="C5" s="13"/>
      <c r="D5" s="13"/>
      <c r="E5" s="13"/>
      <c r="F5" s="13"/>
      <c r="G5" s="13"/>
    </row>
    <row r="6" spans="2:39" s="72" customFormat="1" ht="15" customHeight="1">
      <c r="B6" s="95"/>
      <c r="C6" s="96"/>
      <c r="D6" s="96"/>
      <c r="E6" s="96"/>
      <c r="F6" s="96"/>
      <c r="G6" s="96"/>
      <c r="U6" s="19"/>
      <c r="V6" s="73"/>
      <c r="AG6" s="70"/>
      <c r="AH6" s="74"/>
      <c r="AI6" s="74"/>
      <c r="AJ6" s="74"/>
      <c r="AK6" s="74"/>
      <c r="AL6" s="74"/>
      <c r="AM6" s="74"/>
    </row>
    <row r="7" spans="2:39" s="72" customFormat="1" ht="15" customHeight="1">
      <c r="B7" s="156" t="s">
        <v>27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9"/>
      <c r="V7" s="73"/>
      <c r="AG7" s="70"/>
      <c r="AH7" s="74"/>
      <c r="AI7" s="74"/>
      <c r="AJ7" s="74"/>
      <c r="AK7" s="74"/>
      <c r="AL7" s="74"/>
      <c r="AM7" s="74"/>
    </row>
    <row r="8" spans="2:39" ht="12.75" customHeight="1">
      <c r="B8" s="104" t="s">
        <v>41</v>
      </c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19"/>
      <c r="Q8" s="98"/>
      <c r="R8" s="98"/>
      <c r="S8" s="98"/>
      <c r="T8" s="98"/>
      <c r="AG8" s="9"/>
      <c r="AH8" s="1"/>
      <c r="AI8" s="1"/>
      <c r="AJ8" s="1"/>
      <c r="AK8" s="1"/>
      <c r="AL8" s="1"/>
      <c r="AM8" s="1"/>
    </row>
    <row r="9" spans="2:39" ht="12.75" customHeight="1">
      <c r="B9" s="105" t="s">
        <v>42</v>
      </c>
      <c r="C9" s="67"/>
      <c r="D9" s="67"/>
      <c r="E9" s="67"/>
      <c r="F9" s="67"/>
      <c r="G9" s="67"/>
      <c r="H9" s="100"/>
      <c r="I9" s="100"/>
      <c r="J9" s="100"/>
      <c r="K9" s="100"/>
      <c r="L9" s="100"/>
      <c r="M9" s="100"/>
      <c r="N9" s="100"/>
      <c r="O9" s="100"/>
      <c r="P9" s="19"/>
      <c r="Q9" s="100"/>
      <c r="R9" s="100"/>
      <c r="S9" s="100"/>
      <c r="T9" s="100"/>
      <c r="AG9" s="9"/>
      <c r="AH9" s="1"/>
      <c r="AI9" s="1"/>
      <c r="AJ9" s="1"/>
      <c r="AK9" s="1"/>
      <c r="AL9" s="1"/>
      <c r="AM9" s="1"/>
    </row>
    <row r="10" spans="2:39" ht="12.75" customHeight="1">
      <c r="B10" s="106" t="s">
        <v>46</v>
      </c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AG10" s="9"/>
      <c r="AH10" s="1"/>
      <c r="AI10" s="1"/>
      <c r="AJ10" s="1"/>
      <c r="AK10" s="1"/>
      <c r="AL10" s="1"/>
      <c r="AM10" s="1"/>
    </row>
    <row r="11" spans="2:39" ht="12.75" customHeight="1">
      <c r="B11" s="99"/>
      <c r="C11" s="67"/>
      <c r="D11" s="67"/>
      <c r="E11" s="67"/>
      <c r="F11" s="67"/>
      <c r="G11" s="67"/>
      <c r="H11" s="100"/>
      <c r="I11" s="100"/>
      <c r="J11" s="100"/>
      <c r="K11" s="100"/>
      <c r="L11" s="100"/>
      <c r="M11" s="100"/>
      <c r="N11" s="100"/>
      <c r="O11" s="100"/>
      <c r="P11" s="19"/>
      <c r="Q11" s="100"/>
      <c r="R11" s="100"/>
      <c r="S11" s="100"/>
      <c r="T11" s="100"/>
      <c r="AG11" s="9"/>
      <c r="AH11" s="1"/>
      <c r="AI11" s="1"/>
      <c r="AJ11" s="1"/>
      <c r="AK11" s="1"/>
      <c r="AL11" s="1"/>
      <c r="AM11" s="1"/>
    </row>
    <row r="12" ht="12.75" customHeight="1"/>
    <row r="13" spans="2:39" s="14" customFormat="1" ht="15" customHeight="1">
      <c r="B13" s="123" t="s">
        <v>56</v>
      </c>
      <c r="C13" s="18"/>
      <c r="D13" s="18"/>
      <c r="E13" s="18"/>
      <c r="F13" s="18"/>
      <c r="G13" s="18"/>
      <c r="P13" s="15"/>
      <c r="U13" s="92"/>
      <c r="V13" s="35"/>
      <c r="AG13" s="43"/>
      <c r="AH13" s="41"/>
      <c r="AI13" s="41"/>
      <c r="AJ13" s="41"/>
      <c r="AK13" s="41"/>
      <c r="AL13" s="41"/>
      <c r="AM13" s="41"/>
    </row>
    <row r="14" spans="2:39" s="14" customFormat="1" ht="15" customHeight="1">
      <c r="B14" s="47">
        <v>0.03852</v>
      </c>
      <c r="C14" s="18"/>
      <c r="D14" s="18"/>
      <c r="E14" s="18"/>
      <c r="F14" s="18"/>
      <c r="G14" s="18"/>
      <c r="P14" s="15"/>
      <c r="U14" s="92"/>
      <c r="V14" s="35"/>
      <c r="AG14" s="43"/>
      <c r="AH14" s="41"/>
      <c r="AI14" s="41"/>
      <c r="AJ14" s="41"/>
      <c r="AK14" s="41"/>
      <c r="AL14" s="41"/>
      <c r="AM14" s="41"/>
    </row>
    <row r="15" spans="2:39" s="14" customFormat="1" ht="15" customHeight="1">
      <c r="B15" s="46" t="s">
        <v>34</v>
      </c>
      <c r="C15" s="18"/>
      <c r="D15" s="18"/>
      <c r="E15" s="18"/>
      <c r="F15" s="18"/>
      <c r="G15" s="18"/>
      <c r="P15" s="15"/>
      <c r="U15" s="92"/>
      <c r="V15" s="35"/>
      <c r="AG15" s="43"/>
      <c r="AH15" s="41"/>
      <c r="AI15" s="41"/>
      <c r="AJ15" s="41"/>
      <c r="AK15" s="41"/>
      <c r="AL15" s="41"/>
      <c r="AM15" s="41"/>
    </row>
    <row r="16" spans="2:1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</row>
    <row r="17" spans="2:19" ht="24" customHeight="1">
      <c r="B17" s="120" t="s">
        <v>15</v>
      </c>
      <c r="C17" s="11"/>
      <c r="D17" s="11"/>
      <c r="E17" s="11"/>
      <c r="F17" s="11"/>
      <c r="G17" s="11"/>
      <c r="I17" s="9"/>
      <c r="J17" s="9"/>
      <c r="K17" s="9"/>
      <c r="L17" s="9"/>
      <c r="M17" s="9"/>
      <c r="N17" s="9"/>
      <c r="O17" s="9"/>
      <c r="P17" s="4"/>
      <c r="Q17" s="9"/>
      <c r="R17" s="9"/>
      <c r="S17" s="9"/>
    </row>
    <row r="18" spans="2:20" ht="15" customHeight="1">
      <c r="B18" s="109" t="s">
        <v>48</v>
      </c>
      <c r="C18" s="11"/>
      <c r="D18" s="11"/>
      <c r="E18" s="11"/>
      <c r="F18" s="11"/>
      <c r="G18" s="11"/>
      <c r="H18" s="157" t="s">
        <v>37</v>
      </c>
      <c r="I18" s="9"/>
      <c r="J18" s="9"/>
      <c r="K18" s="9"/>
      <c r="L18" s="9"/>
      <c r="M18" s="9"/>
      <c r="N18" s="9"/>
      <c r="O18" s="9"/>
      <c r="P18" s="157" t="s">
        <v>57</v>
      </c>
      <c r="Q18" s="9"/>
      <c r="R18" s="9"/>
      <c r="S18" s="9"/>
      <c r="T18" s="157" t="s">
        <v>40</v>
      </c>
    </row>
    <row r="19" spans="2:20" ht="15" customHeight="1">
      <c r="B19" s="114" t="s">
        <v>47</v>
      </c>
      <c r="C19" s="11"/>
      <c r="D19" s="11"/>
      <c r="E19" s="11"/>
      <c r="F19" s="11"/>
      <c r="G19" s="11"/>
      <c r="H19" s="158"/>
      <c r="I19" s="9"/>
      <c r="J19" s="9"/>
      <c r="K19" s="9"/>
      <c r="L19" s="9"/>
      <c r="M19" s="9"/>
      <c r="N19" s="9"/>
      <c r="O19" s="9"/>
      <c r="P19" s="158"/>
      <c r="Q19" s="9"/>
      <c r="R19" s="9"/>
      <c r="S19" s="9"/>
      <c r="T19" s="158"/>
    </row>
    <row r="20" spans="2:39" s="5" customFormat="1" ht="12.75">
      <c r="B20" s="107" t="s">
        <v>43</v>
      </c>
      <c r="C20" s="111" t="s">
        <v>19</v>
      </c>
      <c r="D20" s="90" t="s">
        <v>20</v>
      </c>
      <c r="E20" s="90" t="s">
        <v>0</v>
      </c>
      <c r="F20" s="90" t="s">
        <v>21</v>
      </c>
      <c r="G20" s="113" t="s">
        <v>22</v>
      </c>
      <c r="H20" s="159"/>
      <c r="I20" s="108" t="s">
        <v>23</v>
      </c>
      <c r="J20" s="48" t="s">
        <v>24</v>
      </c>
      <c r="K20" s="108" t="s">
        <v>6</v>
      </c>
      <c r="L20" s="48" t="s">
        <v>5</v>
      </c>
      <c r="M20" s="48" t="s">
        <v>1</v>
      </c>
      <c r="N20" s="48" t="s">
        <v>35</v>
      </c>
      <c r="O20" s="112" t="s">
        <v>36</v>
      </c>
      <c r="P20" s="159"/>
      <c r="Q20" s="108" t="s">
        <v>4</v>
      </c>
      <c r="R20" s="48" t="s">
        <v>2</v>
      </c>
      <c r="S20" s="112" t="s">
        <v>25</v>
      </c>
      <c r="T20" s="159"/>
      <c r="U20" s="93"/>
      <c r="V20" s="36"/>
      <c r="AG20" s="44"/>
      <c r="AH20" s="45"/>
      <c r="AI20" s="45"/>
      <c r="AJ20" s="45"/>
      <c r="AK20" s="45"/>
      <c r="AL20" s="45"/>
      <c r="AM20" s="45"/>
    </row>
    <row r="21" spans="2:20" ht="12.75" customHeight="1">
      <c r="B21" s="16" t="s">
        <v>45</v>
      </c>
      <c r="C21" s="20"/>
      <c r="D21" s="20"/>
      <c r="E21" s="20"/>
      <c r="F21" s="20"/>
      <c r="G21" s="20"/>
      <c r="H21" s="21"/>
      <c r="I21" s="31"/>
      <c r="J21" s="22"/>
      <c r="K21" s="22"/>
      <c r="L21" s="22"/>
      <c r="M21" s="22"/>
      <c r="N21" s="22"/>
      <c r="O21" s="22"/>
      <c r="P21" s="23"/>
      <c r="Q21" s="22"/>
      <c r="R21" s="31"/>
      <c r="S21" s="38"/>
      <c r="T21" s="38"/>
    </row>
    <row r="22" spans="2:21" ht="12.75" customHeight="1">
      <c r="B22" s="6" t="s">
        <v>33</v>
      </c>
      <c r="C22" s="135">
        <f>ROUND(B14*C155,6)</f>
        <v>0.21503</v>
      </c>
      <c r="D22" s="135">
        <f>ROUND(B14*C156,6)</f>
        <v>0.027888</v>
      </c>
      <c r="E22" s="135">
        <f>C157</f>
        <v>0.007946</v>
      </c>
      <c r="F22" s="135">
        <f>C158</f>
        <v>0.0125</v>
      </c>
      <c r="G22" s="135">
        <f>C159</f>
        <v>0.016</v>
      </c>
      <c r="H22" s="147">
        <f>SUM(C22:G27)</f>
        <v>0.279364</v>
      </c>
      <c r="I22" s="137" t="s">
        <v>39</v>
      </c>
      <c r="J22" s="84">
        <v>0</v>
      </c>
      <c r="K22" s="139">
        <f>ROUND(B14*C171,6)</f>
        <v>0.04415</v>
      </c>
      <c r="L22" s="139">
        <f>C172</f>
        <v>0.001526</v>
      </c>
      <c r="M22" s="139">
        <f>C173</f>
        <v>0.010816</v>
      </c>
      <c r="N22" s="137" t="s">
        <v>39</v>
      </c>
      <c r="O22" s="137" t="s">
        <v>39</v>
      </c>
      <c r="P22" s="24">
        <f>J22+K22+L22+M22</f>
        <v>0.056492</v>
      </c>
      <c r="Q22" s="139">
        <f>C178</f>
        <v>0.009701</v>
      </c>
      <c r="R22" s="83">
        <v>0</v>
      </c>
      <c r="S22" s="139">
        <f>C184</f>
        <v>0.003175</v>
      </c>
      <c r="T22" s="33">
        <f>+Q22+R22+S22</f>
        <v>0.012875999999999999</v>
      </c>
      <c r="U22" s="94"/>
    </row>
    <row r="23" spans="2:21" ht="12.75" customHeight="1">
      <c r="B23" s="6" t="s">
        <v>11</v>
      </c>
      <c r="C23" s="135"/>
      <c r="D23" s="135"/>
      <c r="E23" s="135"/>
      <c r="F23" s="135"/>
      <c r="G23" s="135"/>
      <c r="H23" s="147"/>
      <c r="I23" s="137"/>
      <c r="J23" s="84">
        <f>C164</f>
        <v>0.078385</v>
      </c>
      <c r="K23" s="139"/>
      <c r="L23" s="139"/>
      <c r="M23" s="139"/>
      <c r="N23" s="137"/>
      <c r="O23" s="137"/>
      <c r="P23" s="24">
        <f>J23+K22+L22+M22</f>
        <v>0.134877</v>
      </c>
      <c r="Q23" s="139"/>
      <c r="R23" s="83">
        <f>C179</f>
        <v>0.0376</v>
      </c>
      <c r="S23" s="139"/>
      <c r="T23" s="33">
        <f>+Q22+R23+S22</f>
        <v>0.050476</v>
      </c>
      <c r="U23" s="94"/>
    </row>
    <row r="24" spans="2:21" ht="12.75" customHeight="1">
      <c r="B24" s="6" t="s">
        <v>12</v>
      </c>
      <c r="C24" s="135"/>
      <c r="D24" s="135"/>
      <c r="E24" s="135"/>
      <c r="F24" s="135"/>
      <c r="G24" s="135"/>
      <c r="H24" s="147"/>
      <c r="I24" s="137"/>
      <c r="J24" s="84">
        <f>C165</f>
        <v>0.071744</v>
      </c>
      <c r="K24" s="139"/>
      <c r="L24" s="139"/>
      <c r="M24" s="139"/>
      <c r="N24" s="137"/>
      <c r="O24" s="137"/>
      <c r="P24" s="24">
        <f>J24+K22+L22+M22</f>
        <v>0.128236</v>
      </c>
      <c r="Q24" s="139"/>
      <c r="R24" s="83">
        <f>C180</f>
        <v>0.0217</v>
      </c>
      <c r="S24" s="139"/>
      <c r="T24" s="33">
        <f>+Q22+R24+S22</f>
        <v>0.034575999999999996</v>
      </c>
      <c r="U24" s="94"/>
    </row>
    <row r="25" spans="2:21" ht="12.75" customHeight="1">
      <c r="B25" s="6" t="s">
        <v>13</v>
      </c>
      <c r="C25" s="135"/>
      <c r="D25" s="135"/>
      <c r="E25" s="135"/>
      <c r="F25" s="135"/>
      <c r="G25" s="135"/>
      <c r="H25" s="147"/>
      <c r="I25" s="137"/>
      <c r="J25" s="84">
        <f>C166</f>
        <v>0.072046</v>
      </c>
      <c r="K25" s="139"/>
      <c r="L25" s="139"/>
      <c r="M25" s="139"/>
      <c r="N25" s="137"/>
      <c r="O25" s="137"/>
      <c r="P25" s="24">
        <f>J25+K22+L22+M22</f>
        <v>0.12853799999999999</v>
      </c>
      <c r="Q25" s="139"/>
      <c r="R25" s="83">
        <f>C181</f>
        <v>0.0173</v>
      </c>
      <c r="S25" s="139"/>
      <c r="T25" s="33">
        <f>+Q22+R25+S22</f>
        <v>0.030175999999999998</v>
      </c>
      <c r="U25" s="94"/>
    </row>
    <row r="26" spans="2:21" ht="12.75" customHeight="1">
      <c r="B26" s="6" t="s">
        <v>14</v>
      </c>
      <c r="C26" s="135"/>
      <c r="D26" s="135"/>
      <c r="E26" s="135"/>
      <c r="F26" s="135"/>
      <c r="G26" s="135"/>
      <c r="H26" s="147"/>
      <c r="I26" s="137"/>
      <c r="J26" s="84">
        <f>C167</f>
        <v>0.053833</v>
      </c>
      <c r="K26" s="139"/>
      <c r="L26" s="139"/>
      <c r="M26" s="139"/>
      <c r="N26" s="137"/>
      <c r="O26" s="137"/>
      <c r="P26" s="24">
        <f>J26+K22+L22+M22</f>
        <v>0.110325</v>
      </c>
      <c r="Q26" s="139"/>
      <c r="R26" s="83">
        <f>C182</f>
        <v>0.012</v>
      </c>
      <c r="S26" s="139"/>
      <c r="T26" s="33">
        <f>+Q22+R26+S22</f>
        <v>0.024876</v>
      </c>
      <c r="U26" s="94"/>
    </row>
    <row r="27" spans="2:21" ht="12.75" customHeight="1">
      <c r="B27" s="6" t="s">
        <v>16</v>
      </c>
      <c r="C27" s="136"/>
      <c r="D27" s="136"/>
      <c r="E27" s="136"/>
      <c r="F27" s="136"/>
      <c r="G27" s="136"/>
      <c r="H27" s="148"/>
      <c r="I27" s="138"/>
      <c r="J27" s="84">
        <f>C168</f>
        <v>0.027269</v>
      </c>
      <c r="K27" s="140"/>
      <c r="L27" s="140"/>
      <c r="M27" s="140"/>
      <c r="N27" s="138"/>
      <c r="O27" s="138"/>
      <c r="P27" s="24">
        <f>J27+K22+L22+M22</f>
        <v>0.083761</v>
      </c>
      <c r="Q27" s="140"/>
      <c r="R27" s="55">
        <f>C183</f>
        <v>0.0042</v>
      </c>
      <c r="S27" s="140"/>
      <c r="T27" s="33">
        <f>+Q22+R27+S22</f>
        <v>0.017076</v>
      </c>
      <c r="U27" s="94"/>
    </row>
    <row r="28" spans="2:20" ht="12.75">
      <c r="B28" s="59" t="s">
        <v>44</v>
      </c>
      <c r="C28" s="51"/>
      <c r="D28" s="56"/>
      <c r="E28" s="39"/>
      <c r="F28" s="51"/>
      <c r="G28" s="77"/>
      <c r="H28" s="52"/>
      <c r="I28" s="39"/>
      <c r="J28" s="57"/>
      <c r="K28" s="53"/>
      <c r="L28" s="53"/>
      <c r="M28" s="57"/>
      <c r="N28" s="53"/>
      <c r="O28" s="57"/>
      <c r="P28" s="52"/>
      <c r="Q28" s="57"/>
      <c r="R28" s="39"/>
      <c r="S28" s="39"/>
      <c r="T28" s="39"/>
    </row>
    <row r="29" spans="2:39" s="9" customFormat="1" ht="12.75">
      <c r="B29" s="60" t="s">
        <v>31</v>
      </c>
      <c r="C29" s="134" t="s">
        <v>39</v>
      </c>
      <c r="D29" s="134" t="s">
        <v>39</v>
      </c>
      <c r="E29" s="145">
        <f>D157</f>
        <v>58.83</v>
      </c>
      <c r="F29" s="134" t="s">
        <v>39</v>
      </c>
      <c r="G29" s="134" t="s">
        <v>39</v>
      </c>
      <c r="H29" s="141">
        <f>SUM(C29:G31)</f>
        <v>58.83</v>
      </c>
      <c r="I29" s="81">
        <f>C161</f>
        <v>57.830000000000005</v>
      </c>
      <c r="J29" s="134" t="s">
        <v>39</v>
      </c>
      <c r="K29" s="134" t="s">
        <v>39</v>
      </c>
      <c r="L29" s="134" t="s">
        <v>39</v>
      </c>
      <c r="M29" s="134" t="s">
        <v>39</v>
      </c>
      <c r="N29" s="143">
        <f>C174</f>
        <v>0</v>
      </c>
      <c r="O29" s="143">
        <f>C175</f>
        <v>0</v>
      </c>
      <c r="P29" s="61">
        <f>I29+N29+O29</f>
        <v>57.830000000000005</v>
      </c>
      <c r="Q29" s="134" t="s">
        <v>39</v>
      </c>
      <c r="R29" s="143">
        <f>D179</f>
        <v>-27.01</v>
      </c>
      <c r="S29" s="134" t="s">
        <v>39</v>
      </c>
      <c r="T29" s="141">
        <f>R29</f>
        <v>-27.01</v>
      </c>
      <c r="V29" s="54"/>
      <c r="AG29" s="42"/>
      <c r="AH29" s="42"/>
      <c r="AI29" s="42"/>
      <c r="AJ29" s="42"/>
      <c r="AK29" s="42"/>
      <c r="AL29" s="42"/>
      <c r="AM29" s="42"/>
    </row>
    <row r="30" spans="2:20" ht="12.75">
      <c r="B30" s="60" t="s">
        <v>29</v>
      </c>
      <c r="C30" s="135"/>
      <c r="D30" s="135"/>
      <c r="E30" s="145"/>
      <c r="F30" s="135"/>
      <c r="G30" s="135"/>
      <c r="H30" s="141"/>
      <c r="I30" s="81">
        <f>C162</f>
        <v>349.2</v>
      </c>
      <c r="J30" s="135"/>
      <c r="K30" s="135"/>
      <c r="L30" s="135"/>
      <c r="M30" s="135"/>
      <c r="N30" s="143"/>
      <c r="O30" s="143"/>
      <c r="P30" s="61">
        <f>I30+N29+O29</f>
        <v>349.2</v>
      </c>
      <c r="Q30" s="135"/>
      <c r="R30" s="143"/>
      <c r="S30" s="135"/>
      <c r="T30" s="141"/>
    </row>
    <row r="31" spans="2:39" s="9" customFormat="1" ht="12.75">
      <c r="B31" s="58" t="s">
        <v>30</v>
      </c>
      <c r="C31" s="136"/>
      <c r="D31" s="136"/>
      <c r="E31" s="146"/>
      <c r="F31" s="136"/>
      <c r="G31" s="136"/>
      <c r="H31" s="142"/>
      <c r="I31" s="82">
        <f>C163</f>
        <v>1093.52</v>
      </c>
      <c r="J31" s="136"/>
      <c r="K31" s="136"/>
      <c r="L31" s="136"/>
      <c r="M31" s="136"/>
      <c r="N31" s="144"/>
      <c r="O31" s="144"/>
      <c r="P31" s="62">
        <f>I31+N29+O29</f>
        <v>1093.52</v>
      </c>
      <c r="Q31" s="136"/>
      <c r="R31" s="144"/>
      <c r="S31" s="136"/>
      <c r="T31" s="142"/>
      <c r="V31" s="54"/>
      <c r="AG31" s="42"/>
      <c r="AH31" s="42"/>
      <c r="AI31" s="42"/>
      <c r="AJ31" s="42"/>
      <c r="AK31" s="42"/>
      <c r="AL31" s="42"/>
      <c r="AM31" s="42"/>
    </row>
    <row r="32" spans="2:39" s="9" customFormat="1" ht="25.5" customHeight="1">
      <c r="B32" s="116" t="s">
        <v>50</v>
      </c>
      <c r="C32" s="151" t="s">
        <v>51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  <c r="U32" s="119"/>
      <c r="V32" s="117"/>
      <c r="W32" s="117"/>
      <c r="X32" s="117"/>
      <c r="Y32" s="118"/>
      <c r="AG32" s="42"/>
      <c r="AH32" s="42"/>
      <c r="AI32" s="42"/>
      <c r="AJ32" s="42"/>
      <c r="AK32" s="42"/>
      <c r="AL32" s="42"/>
      <c r="AM32" s="42"/>
    </row>
    <row r="33" spans="2:39" s="19" customFormat="1" ht="12.75">
      <c r="B33" s="63" t="s">
        <v>32</v>
      </c>
      <c r="C33" s="64"/>
      <c r="D33" s="64"/>
      <c r="E33" s="64"/>
      <c r="F33" s="64"/>
      <c r="G33" s="64"/>
      <c r="H33" s="65"/>
      <c r="I33" s="89"/>
      <c r="J33" s="89"/>
      <c r="K33" s="89"/>
      <c r="L33" s="89"/>
      <c r="M33" s="89"/>
      <c r="N33" s="89"/>
      <c r="O33" s="89"/>
      <c r="P33" s="66"/>
      <c r="Q33" s="89"/>
      <c r="R33" s="89"/>
      <c r="V33" s="69"/>
      <c r="AG33" s="70"/>
      <c r="AH33" s="70"/>
      <c r="AI33" s="70"/>
      <c r="AJ33" s="70"/>
      <c r="AK33" s="70"/>
      <c r="AL33" s="70"/>
      <c r="AM33" s="70"/>
    </row>
    <row r="34" spans="3:20" ht="12.75"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ht="24" customHeight="1">
      <c r="B35" s="120" t="s">
        <v>17</v>
      </c>
      <c r="C35" s="12"/>
      <c r="D35" s="12"/>
      <c r="E35" s="12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15" customHeight="1">
      <c r="B36" s="109" t="s">
        <v>48</v>
      </c>
      <c r="C36" s="12"/>
      <c r="D36" s="12"/>
      <c r="E36" s="12"/>
      <c r="F36" s="12"/>
      <c r="G36" s="12"/>
      <c r="H36" s="157" t="s">
        <v>37</v>
      </c>
      <c r="I36" s="10"/>
      <c r="J36" s="10"/>
      <c r="K36" s="10"/>
      <c r="L36" s="10"/>
      <c r="M36" s="10"/>
      <c r="N36" s="10"/>
      <c r="O36" s="10"/>
      <c r="P36" s="157" t="s">
        <v>57</v>
      </c>
      <c r="Q36" s="10"/>
      <c r="R36" s="10"/>
      <c r="S36" s="10"/>
      <c r="T36" s="157" t="s">
        <v>40</v>
      </c>
    </row>
    <row r="37" spans="2:20" ht="15" customHeight="1">
      <c r="B37" s="114" t="s">
        <v>49</v>
      </c>
      <c r="C37" s="12"/>
      <c r="D37" s="12"/>
      <c r="E37" s="12"/>
      <c r="F37" s="12"/>
      <c r="G37" s="12"/>
      <c r="H37" s="158"/>
      <c r="I37" s="10"/>
      <c r="J37" s="10"/>
      <c r="K37" s="10"/>
      <c r="L37" s="10"/>
      <c r="M37" s="10"/>
      <c r="N37" s="10"/>
      <c r="O37" s="10"/>
      <c r="P37" s="158"/>
      <c r="Q37" s="10"/>
      <c r="R37" s="10"/>
      <c r="S37" s="10"/>
      <c r="T37" s="158"/>
    </row>
    <row r="38" spans="2:20" ht="12.75">
      <c r="B38" s="107" t="s">
        <v>43</v>
      </c>
      <c r="C38" s="111" t="s">
        <v>19</v>
      </c>
      <c r="D38" s="90" t="s">
        <v>20</v>
      </c>
      <c r="E38" s="90" t="s">
        <v>0</v>
      </c>
      <c r="F38" s="90" t="s">
        <v>21</v>
      </c>
      <c r="G38" s="113" t="s">
        <v>22</v>
      </c>
      <c r="H38" s="159"/>
      <c r="I38" s="115" t="s">
        <v>23</v>
      </c>
      <c r="J38" s="37" t="s">
        <v>24</v>
      </c>
      <c r="K38" s="37" t="s">
        <v>6</v>
      </c>
      <c r="L38" s="37" t="s">
        <v>5</v>
      </c>
      <c r="M38" s="37" t="s">
        <v>1</v>
      </c>
      <c r="N38" s="48" t="s">
        <v>35</v>
      </c>
      <c r="O38" s="112" t="s">
        <v>36</v>
      </c>
      <c r="P38" s="159"/>
      <c r="Q38" s="115" t="s">
        <v>4</v>
      </c>
      <c r="R38" s="110" t="s">
        <v>2</v>
      </c>
      <c r="S38" s="110" t="s">
        <v>25</v>
      </c>
      <c r="T38" s="159"/>
    </row>
    <row r="39" spans="2:39" ht="12.75">
      <c r="B39" s="16" t="s">
        <v>45</v>
      </c>
      <c r="C39" s="25"/>
      <c r="D39" s="26"/>
      <c r="E39" s="25"/>
      <c r="F39" s="26"/>
      <c r="G39" s="26"/>
      <c r="H39" s="27"/>
      <c r="I39" s="26"/>
      <c r="J39" s="25"/>
      <c r="K39" s="26"/>
      <c r="L39" s="26"/>
      <c r="M39" s="26"/>
      <c r="N39" s="26"/>
      <c r="O39" s="26"/>
      <c r="P39" s="28"/>
      <c r="Q39" s="25"/>
      <c r="R39" s="26"/>
      <c r="S39" s="38"/>
      <c r="T39" s="38"/>
      <c r="AG39" s="1"/>
      <c r="AH39" s="1"/>
      <c r="AI39" s="1"/>
      <c r="AJ39" s="1"/>
      <c r="AK39" s="1"/>
      <c r="AL39" s="1"/>
      <c r="AM39" s="1"/>
    </row>
    <row r="40" spans="2:39" ht="12.75">
      <c r="B40" s="6" t="s">
        <v>33</v>
      </c>
      <c r="C40" s="135">
        <f>ROUND(B14*C155,6)</f>
        <v>0.21503</v>
      </c>
      <c r="D40" s="135">
        <f>ROUND(B14*C156,6)</f>
        <v>0.027888</v>
      </c>
      <c r="E40" s="135">
        <f>C157</f>
        <v>0.007946</v>
      </c>
      <c r="F40" s="135">
        <f>C158</f>
        <v>0.0125</v>
      </c>
      <c r="G40" s="135">
        <f>C159</f>
        <v>0.016</v>
      </c>
      <c r="H40" s="149">
        <f>SUM(C40:G45)</f>
        <v>0.279364</v>
      </c>
      <c r="I40" s="137" t="s">
        <v>39</v>
      </c>
      <c r="J40" s="87">
        <v>0</v>
      </c>
      <c r="K40" s="139">
        <f>ROUND(B14*D171,6)</f>
        <v>0.0385</v>
      </c>
      <c r="L40" s="139">
        <f>C172</f>
        <v>0.001526</v>
      </c>
      <c r="M40" s="139">
        <f>C173</f>
        <v>0.010816</v>
      </c>
      <c r="N40" s="137" t="s">
        <v>39</v>
      </c>
      <c r="O40" s="137" t="s">
        <v>39</v>
      </c>
      <c r="P40" s="29">
        <f>J40+K40+L40+M40</f>
        <v>0.050842</v>
      </c>
      <c r="Q40" s="154">
        <f>C178</f>
        <v>0.009701</v>
      </c>
      <c r="R40" s="86">
        <v>0</v>
      </c>
      <c r="S40" s="139">
        <f>C184</f>
        <v>0.003175</v>
      </c>
      <c r="T40" s="33">
        <f>+Q40+R40+S40</f>
        <v>0.012875999999999999</v>
      </c>
      <c r="AG40" s="1"/>
      <c r="AH40" s="1"/>
      <c r="AI40" s="1"/>
      <c r="AJ40" s="1"/>
      <c r="AK40" s="1"/>
      <c r="AL40" s="1"/>
      <c r="AM40" s="1"/>
    </row>
    <row r="41" spans="2:39" ht="12.75">
      <c r="B41" s="6" t="s">
        <v>11</v>
      </c>
      <c r="C41" s="135"/>
      <c r="D41" s="135"/>
      <c r="E41" s="135"/>
      <c r="F41" s="135"/>
      <c r="G41" s="135"/>
      <c r="H41" s="149"/>
      <c r="I41" s="137"/>
      <c r="J41" s="87">
        <f>D164</f>
        <v>0.06236</v>
      </c>
      <c r="K41" s="139"/>
      <c r="L41" s="139"/>
      <c r="M41" s="139"/>
      <c r="N41" s="137"/>
      <c r="O41" s="137"/>
      <c r="P41" s="29">
        <f>J41+K40+L40+M40</f>
        <v>0.113202</v>
      </c>
      <c r="Q41" s="154"/>
      <c r="R41" s="86">
        <f>C179</f>
        <v>0.0376</v>
      </c>
      <c r="S41" s="139"/>
      <c r="T41" s="33">
        <f>+Q40+R41+S40</f>
        <v>0.050476</v>
      </c>
      <c r="AG41" s="1"/>
      <c r="AH41" s="1"/>
      <c r="AI41" s="1"/>
      <c r="AJ41" s="1"/>
      <c r="AK41" s="1"/>
      <c r="AL41" s="1"/>
      <c r="AM41" s="1"/>
    </row>
    <row r="42" spans="2:39" ht="12.75">
      <c r="B42" s="6" t="s">
        <v>12</v>
      </c>
      <c r="C42" s="135"/>
      <c r="D42" s="135"/>
      <c r="E42" s="135"/>
      <c r="F42" s="135"/>
      <c r="G42" s="135"/>
      <c r="H42" s="149"/>
      <c r="I42" s="137"/>
      <c r="J42" s="87">
        <f>D165</f>
        <v>0.057077</v>
      </c>
      <c r="K42" s="139"/>
      <c r="L42" s="139"/>
      <c r="M42" s="139"/>
      <c r="N42" s="137"/>
      <c r="O42" s="137"/>
      <c r="P42" s="29">
        <f>J42+K40+L40+M40</f>
        <v>0.10791899999999999</v>
      </c>
      <c r="Q42" s="154"/>
      <c r="R42" s="86">
        <f>C180</f>
        <v>0.0217</v>
      </c>
      <c r="S42" s="139"/>
      <c r="T42" s="33">
        <f>+Q40+R42+S40</f>
        <v>0.034575999999999996</v>
      </c>
      <c r="AG42" s="1"/>
      <c r="AH42" s="1"/>
      <c r="AI42" s="1"/>
      <c r="AJ42" s="1"/>
      <c r="AK42" s="1"/>
      <c r="AL42" s="1"/>
      <c r="AM42" s="1"/>
    </row>
    <row r="43" spans="2:39" ht="12.75">
      <c r="B43" s="6" t="s">
        <v>13</v>
      </c>
      <c r="C43" s="135"/>
      <c r="D43" s="135"/>
      <c r="E43" s="135"/>
      <c r="F43" s="135"/>
      <c r="G43" s="135"/>
      <c r="H43" s="149"/>
      <c r="I43" s="137"/>
      <c r="J43" s="87">
        <f>D166</f>
        <v>0.057317</v>
      </c>
      <c r="K43" s="139"/>
      <c r="L43" s="139"/>
      <c r="M43" s="139"/>
      <c r="N43" s="137"/>
      <c r="O43" s="137"/>
      <c r="P43" s="29">
        <f>J43+K40+L40+M40</f>
        <v>0.108159</v>
      </c>
      <c r="Q43" s="154"/>
      <c r="R43" s="86">
        <f>C181</f>
        <v>0.0173</v>
      </c>
      <c r="S43" s="139"/>
      <c r="T43" s="33">
        <f>+Q40+R43+S40</f>
        <v>0.030175999999999998</v>
      </c>
      <c r="AG43" s="1"/>
      <c r="AH43" s="1"/>
      <c r="AI43" s="1"/>
      <c r="AJ43" s="1"/>
      <c r="AK43" s="1"/>
      <c r="AL43" s="1"/>
      <c r="AM43" s="1"/>
    </row>
    <row r="44" spans="2:39" ht="12.75">
      <c r="B44" s="6" t="s">
        <v>14</v>
      </c>
      <c r="C44" s="135"/>
      <c r="D44" s="135"/>
      <c r="E44" s="135"/>
      <c r="F44" s="135"/>
      <c r="G44" s="135"/>
      <c r="H44" s="149"/>
      <c r="I44" s="137"/>
      <c r="J44" s="87">
        <f>D167</f>
        <v>0.042828</v>
      </c>
      <c r="K44" s="139"/>
      <c r="L44" s="139"/>
      <c r="M44" s="139"/>
      <c r="N44" s="137"/>
      <c r="O44" s="137"/>
      <c r="P44" s="29">
        <f>J44+K40+L40+M40</f>
        <v>0.09367</v>
      </c>
      <c r="Q44" s="154"/>
      <c r="R44" s="86">
        <f>C182</f>
        <v>0.012</v>
      </c>
      <c r="S44" s="139"/>
      <c r="T44" s="33">
        <f>+Q40+R44+S40</f>
        <v>0.024876</v>
      </c>
      <c r="AG44" s="1"/>
      <c r="AH44" s="1"/>
      <c r="AI44" s="1"/>
      <c r="AJ44" s="1"/>
      <c r="AK44" s="1"/>
      <c r="AL44" s="1"/>
      <c r="AM44" s="1"/>
    </row>
    <row r="45" spans="2:39" ht="12.75">
      <c r="B45" s="6" t="s">
        <v>16</v>
      </c>
      <c r="C45" s="136"/>
      <c r="D45" s="136"/>
      <c r="E45" s="136"/>
      <c r="F45" s="136"/>
      <c r="G45" s="136"/>
      <c r="H45" s="150"/>
      <c r="I45" s="138"/>
      <c r="J45" s="87">
        <f>D168</f>
        <v>0.021694</v>
      </c>
      <c r="K45" s="140"/>
      <c r="L45" s="140"/>
      <c r="M45" s="140"/>
      <c r="N45" s="138"/>
      <c r="O45" s="138"/>
      <c r="P45" s="29">
        <f>J45+K40+L40+M40</f>
        <v>0.07253599999999999</v>
      </c>
      <c r="Q45" s="155"/>
      <c r="R45" s="91">
        <f>C183</f>
        <v>0.0042</v>
      </c>
      <c r="S45" s="140"/>
      <c r="T45" s="33">
        <f>+Q40+R45+S40</f>
        <v>0.017076</v>
      </c>
      <c r="AG45" s="1"/>
      <c r="AH45" s="1"/>
      <c r="AI45" s="1"/>
      <c r="AJ45" s="1"/>
      <c r="AK45" s="1"/>
      <c r="AL45" s="1"/>
      <c r="AM45" s="1"/>
    </row>
    <row r="46" spans="2:20" ht="12.75">
      <c r="B46" s="59" t="s">
        <v>44</v>
      </c>
      <c r="C46" s="51"/>
      <c r="D46" s="77"/>
      <c r="E46" s="51"/>
      <c r="F46" s="51"/>
      <c r="G46" s="56"/>
      <c r="H46" s="52"/>
      <c r="I46" s="75"/>
      <c r="J46" s="53"/>
      <c r="K46" s="57"/>
      <c r="L46" s="53"/>
      <c r="M46" s="53"/>
      <c r="N46" s="53"/>
      <c r="O46" s="53"/>
      <c r="P46" s="52"/>
      <c r="Q46" s="53"/>
      <c r="R46" s="57"/>
      <c r="S46" s="39"/>
      <c r="T46" s="39"/>
    </row>
    <row r="47" spans="2:39" s="9" customFormat="1" ht="12.75">
      <c r="B47" s="60" t="s">
        <v>31</v>
      </c>
      <c r="C47" s="134" t="s">
        <v>39</v>
      </c>
      <c r="D47" s="134" t="s">
        <v>39</v>
      </c>
      <c r="E47" s="145">
        <f>D157</f>
        <v>58.83</v>
      </c>
      <c r="F47" s="134" t="s">
        <v>39</v>
      </c>
      <c r="G47" s="134" t="s">
        <v>39</v>
      </c>
      <c r="H47" s="141">
        <f>SUM(C47:G49)</f>
        <v>58.83</v>
      </c>
      <c r="I47" s="78">
        <f>D161</f>
        <v>47.82000000000001</v>
      </c>
      <c r="J47" s="134" t="s">
        <v>39</v>
      </c>
      <c r="K47" s="134" t="s">
        <v>39</v>
      </c>
      <c r="L47" s="134" t="s">
        <v>39</v>
      </c>
      <c r="M47" s="134" t="s">
        <v>39</v>
      </c>
      <c r="N47" s="143">
        <f>D174</f>
        <v>0</v>
      </c>
      <c r="O47" s="143">
        <f>D175</f>
        <v>0</v>
      </c>
      <c r="P47" s="61">
        <f>I47+N47+O47</f>
        <v>47.82000000000001</v>
      </c>
      <c r="Q47" s="134" t="s">
        <v>39</v>
      </c>
      <c r="R47" s="143">
        <f>D179</f>
        <v>-27.01</v>
      </c>
      <c r="S47" s="134" t="s">
        <v>39</v>
      </c>
      <c r="T47" s="141">
        <f>R47</f>
        <v>-27.01</v>
      </c>
      <c r="V47" s="54"/>
      <c r="AG47" s="42"/>
      <c r="AH47" s="42"/>
      <c r="AI47" s="42"/>
      <c r="AJ47" s="42"/>
      <c r="AK47" s="42"/>
      <c r="AL47" s="42"/>
      <c r="AM47" s="42"/>
    </row>
    <row r="48" spans="2:20" ht="12.75">
      <c r="B48" s="60" t="s">
        <v>29</v>
      </c>
      <c r="C48" s="135"/>
      <c r="D48" s="135"/>
      <c r="E48" s="145"/>
      <c r="F48" s="135"/>
      <c r="G48" s="135"/>
      <c r="H48" s="141"/>
      <c r="I48" s="78">
        <f>D162</f>
        <v>301.81</v>
      </c>
      <c r="J48" s="135"/>
      <c r="K48" s="135"/>
      <c r="L48" s="135"/>
      <c r="M48" s="135"/>
      <c r="N48" s="143"/>
      <c r="O48" s="143"/>
      <c r="P48" s="61">
        <f>I48+N47+O47</f>
        <v>301.81</v>
      </c>
      <c r="Q48" s="135"/>
      <c r="R48" s="143"/>
      <c r="S48" s="135"/>
      <c r="T48" s="141"/>
    </row>
    <row r="49" spans="2:20" ht="12.75">
      <c r="B49" s="58" t="s">
        <v>30</v>
      </c>
      <c r="C49" s="136"/>
      <c r="D49" s="136"/>
      <c r="E49" s="146"/>
      <c r="F49" s="136"/>
      <c r="G49" s="136"/>
      <c r="H49" s="142"/>
      <c r="I49" s="79">
        <f>D163</f>
        <v>1027.3500000000001</v>
      </c>
      <c r="J49" s="136"/>
      <c r="K49" s="136"/>
      <c r="L49" s="136"/>
      <c r="M49" s="136"/>
      <c r="N49" s="144"/>
      <c r="O49" s="144"/>
      <c r="P49" s="62">
        <f>I49+N47+O47</f>
        <v>1027.3500000000001</v>
      </c>
      <c r="Q49" s="136"/>
      <c r="R49" s="144"/>
      <c r="S49" s="136"/>
      <c r="T49" s="142"/>
    </row>
    <row r="50" spans="2:39" s="9" customFormat="1" ht="25.5" customHeight="1">
      <c r="B50" s="116" t="s">
        <v>50</v>
      </c>
      <c r="C50" s="151" t="s">
        <v>51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3"/>
      <c r="U50" s="119"/>
      <c r="V50" s="117"/>
      <c r="W50" s="117"/>
      <c r="X50" s="117"/>
      <c r="Y50" s="118"/>
      <c r="AG50" s="42"/>
      <c r="AH50" s="42"/>
      <c r="AI50" s="42"/>
      <c r="AJ50" s="42"/>
      <c r="AK50" s="42"/>
      <c r="AL50" s="42"/>
      <c r="AM50" s="42"/>
    </row>
    <row r="51" spans="2:20" ht="12.75">
      <c r="B51" s="76" t="s">
        <v>32</v>
      </c>
      <c r="C51" s="49"/>
      <c r="D51" s="49"/>
      <c r="E51" s="49"/>
      <c r="F51" s="49"/>
      <c r="G51" s="49"/>
      <c r="H51" s="50"/>
      <c r="I51" s="88"/>
      <c r="J51" s="88"/>
      <c r="K51" s="88"/>
      <c r="L51" s="88"/>
      <c r="M51" s="88"/>
      <c r="N51" s="88"/>
      <c r="O51" s="88"/>
      <c r="P51" s="50"/>
      <c r="Q51" s="88"/>
      <c r="R51" s="88"/>
      <c r="S51" s="9"/>
      <c r="T51" s="9"/>
    </row>
    <row r="52" spans="2:39" s="72" customFormat="1" ht="12.75">
      <c r="B52" s="71"/>
      <c r="C52" s="64"/>
      <c r="D52" s="64"/>
      <c r="E52" s="64"/>
      <c r="F52" s="64"/>
      <c r="G52" s="64"/>
      <c r="H52" s="68"/>
      <c r="I52" s="89"/>
      <c r="J52" s="89"/>
      <c r="K52" s="89"/>
      <c r="L52" s="89"/>
      <c r="M52" s="89"/>
      <c r="N52" s="89"/>
      <c r="O52" s="89"/>
      <c r="P52" s="68"/>
      <c r="Q52" s="89"/>
      <c r="R52" s="89"/>
      <c r="S52" s="19"/>
      <c r="T52" s="19"/>
      <c r="U52" s="19"/>
      <c r="V52" s="73"/>
      <c r="AG52" s="70"/>
      <c r="AH52" s="74"/>
      <c r="AI52" s="74"/>
      <c r="AJ52" s="74"/>
      <c r="AK52" s="74"/>
      <c r="AL52" s="74"/>
      <c r="AM52" s="74"/>
    </row>
    <row r="53" spans="2:39" s="72" customFormat="1" ht="24" customHeight="1">
      <c r="B53" s="120" t="s">
        <v>7</v>
      </c>
      <c r="C53" s="64"/>
      <c r="D53" s="64"/>
      <c r="E53" s="64"/>
      <c r="F53" s="64"/>
      <c r="G53" s="64"/>
      <c r="H53" s="68"/>
      <c r="I53" s="89"/>
      <c r="J53" s="89"/>
      <c r="K53" s="89"/>
      <c r="L53" s="89"/>
      <c r="M53" s="89"/>
      <c r="N53" s="89"/>
      <c r="O53" s="89"/>
      <c r="P53" s="68"/>
      <c r="Q53" s="89"/>
      <c r="R53" s="89"/>
      <c r="S53" s="19"/>
      <c r="T53" s="19"/>
      <c r="U53" s="19"/>
      <c r="V53" s="73"/>
      <c r="AG53" s="70"/>
      <c r="AH53" s="74"/>
      <c r="AI53" s="74"/>
      <c r="AJ53" s="74"/>
      <c r="AK53" s="74"/>
      <c r="AL53" s="74"/>
      <c r="AM53" s="74"/>
    </row>
    <row r="54" spans="2:39" s="72" customFormat="1" ht="12.75" customHeight="1">
      <c r="B54" s="109" t="s">
        <v>48</v>
      </c>
      <c r="C54" s="64"/>
      <c r="D54" s="64"/>
      <c r="E54" s="64"/>
      <c r="F54" s="64"/>
      <c r="G54" s="64"/>
      <c r="H54" s="157" t="s">
        <v>37</v>
      </c>
      <c r="I54" s="89"/>
      <c r="J54" s="89"/>
      <c r="K54" s="89"/>
      <c r="L54" s="89"/>
      <c r="M54" s="89"/>
      <c r="N54" s="89"/>
      <c r="O54" s="89"/>
      <c r="P54" s="157" t="s">
        <v>57</v>
      </c>
      <c r="Q54" s="89"/>
      <c r="R54" s="89"/>
      <c r="S54" s="19"/>
      <c r="T54" s="157" t="s">
        <v>40</v>
      </c>
      <c r="U54" s="19"/>
      <c r="V54" s="73"/>
      <c r="AG54" s="70"/>
      <c r="AH54" s="74"/>
      <c r="AI54" s="74"/>
      <c r="AJ54" s="74"/>
      <c r="AK54" s="74"/>
      <c r="AL54" s="74"/>
      <c r="AM54" s="74"/>
    </row>
    <row r="55" spans="2:20" ht="15" customHeight="1">
      <c r="B55" s="114" t="s">
        <v>52</v>
      </c>
      <c r="C55" s="12"/>
      <c r="D55" s="12"/>
      <c r="E55" s="12"/>
      <c r="F55" s="12"/>
      <c r="G55" s="12"/>
      <c r="H55" s="158"/>
      <c r="I55" s="10"/>
      <c r="J55" s="10"/>
      <c r="K55" s="10"/>
      <c r="L55" s="10"/>
      <c r="M55" s="10"/>
      <c r="N55" s="10"/>
      <c r="O55" s="10"/>
      <c r="P55" s="158"/>
      <c r="Q55" s="10"/>
      <c r="R55" s="10"/>
      <c r="S55" s="10"/>
      <c r="T55" s="158"/>
    </row>
    <row r="56" spans="2:20" ht="12.75">
      <c r="B56" s="107" t="s">
        <v>43</v>
      </c>
      <c r="C56" s="111" t="s">
        <v>19</v>
      </c>
      <c r="D56" s="90" t="s">
        <v>20</v>
      </c>
      <c r="E56" s="90" t="s">
        <v>0</v>
      </c>
      <c r="F56" s="111" t="s">
        <v>21</v>
      </c>
      <c r="G56" s="113" t="s">
        <v>22</v>
      </c>
      <c r="H56" s="159"/>
      <c r="I56" s="115" t="s">
        <v>23</v>
      </c>
      <c r="J56" s="37" t="s">
        <v>24</v>
      </c>
      <c r="K56" s="37" t="s">
        <v>6</v>
      </c>
      <c r="L56" s="37" t="s">
        <v>5</v>
      </c>
      <c r="M56" s="37" t="s">
        <v>1</v>
      </c>
      <c r="N56" s="48" t="s">
        <v>35</v>
      </c>
      <c r="O56" s="112" t="s">
        <v>36</v>
      </c>
      <c r="P56" s="159"/>
      <c r="Q56" s="115" t="s">
        <v>4</v>
      </c>
      <c r="R56" s="110" t="s">
        <v>2</v>
      </c>
      <c r="S56" s="110" t="s">
        <v>25</v>
      </c>
      <c r="T56" s="159"/>
    </row>
    <row r="57" spans="2:35" ht="12.75">
      <c r="B57" s="16" t="s">
        <v>45</v>
      </c>
      <c r="C57" s="30"/>
      <c r="D57" s="31"/>
      <c r="E57" s="31"/>
      <c r="F57" s="30"/>
      <c r="G57" s="31"/>
      <c r="H57" s="32"/>
      <c r="I57" s="31"/>
      <c r="J57" s="30"/>
      <c r="K57" s="31"/>
      <c r="L57" s="31"/>
      <c r="M57" s="31"/>
      <c r="N57" s="31"/>
      <c r="O57" s="31"/>
      <c r="P57" s="21"/>
      <c r="Q57" s="30"/>
      <c r="R57" s="31"/>
      <c r="S57" s="38"/>
      <c r="T57" s="38"/>
      <c r="AG57" s="1"/>
      <c r="AH57" s="1"/>
      <c r="AI57" s="1"/>
    </row>
    <row r="58" spans="2:35" ht="12.75">
      <c r="B58" s="6" t="s">
        <v>33</v>
      </c>
      <c r="C58" s="135">
        <f>ROUND(B14*C155,6)</f>
        <v>0.21503</v>
      </c>
      <c r="D58" s="135">
        <f>ROUND(B14*C156,6)</f>
        <v>0.027888</v>
      </c>
      <c r="E58" s="135">
        <f>C157</f>
        <v>0.007946</v>
      </c>
      <c r="F58" s="135">
        <f>C158</f>
        <v>0.0125</v>
      </c>
      <c r="G58" s="135">
        <f>C159</f>
        <v>0.016</v>
      </c>
      <c r="H58" s="147">
        <f>SUM(C58:G63)</f>
        <v>0.279364</v>
      </c>
      <c r="I58" s="137" t="s">
        <v>39</v>
      </c>
      <c r="J58" s="85">
        <v>0</v>
      </c>
      <c r="K58" s="139">
        <f>ROUND(B14*E171,6)</f>
        <v>0.043865</v>
      </c>
      <c r="L58" s="139">
        <f>C172</f>
        <v>0.001526</v>
      </c>
      <c r="M58" s="139">
        <f>C173</f>
        <v>0.010816</v>
      </c>
      <c r="N58" s="137" t="s">
        <v>39</v>
      </c>
      <c r="O58" s="137" t="s">
        <v>39</v>
      </c>
      <c r="P58" s="33">
        <f>J58+K58+L58+M58</f>
        <v>0.056207</v>
      </c>
      <c r="Q58" s="154">
        <f>C178</f>
        <v>0.009701</v>
      </c>
      <c r="R58" s="83">
        <v>0</v>
      </c>
      <c r="S58" s="139">
        <f>C184</f>
        <v>0.003175</v>
      </c>
      <c r="T58" s="33">
        <f>+Q58+R58+S58</f>
        <v>0.012875999999999999</v>
      </c>
      <c r="AG58" s="1"/>
      <c r="AH58" s="1"/>
      <c r="AI58" s="1"/>
    </row>
    <row r="59" spans="2:35" ht="12.75">
      <c r="B59" s="6" t="s">
        <v>11</v>
      </c>
      <c r="C59" s="135"/>
      <c r="D59" s="135"/>
      <c r="E59" s="135"/>
      <c r="F59" s="135"/>
      <c r="G59" s="135"/>
      <c r="H59" s="147"/>
      <c r="I59" s="137"/>
      <c r="J59" s="85">
        <f>E164</f>
        <v>0.086098</v>
      </c>
      <c r="K59" s="139"/>
      <c r="L59" s="139"/>
      <c r="M59" s="139"/>
      <c r="N59" s="137"/>
      <c r="O59" s="137"/>
      <c r="P59" s="33">
        <f>J59+K58+L58+M58</f>
        <v>0.142305</v>
      </c>
      <c r="Q59" s="154"/>
      <c r="R59" s="83">
        <f>C179</f>
        <v>0.0376</v>
      </c>
      <c r="S59" s="139"/>
      <c r="T59" s="33">
        <f>+Q58+R59+S58</f>
        <v>0.050476</v>
      </c>
      <c r="AG59" s="1"/>
      <c r="AH59" s="1"/>
      <c r="AI59" s="1"/>
    </row>
    <row r="60" spans="2:35" ht="12.75">
      <c r="B60" s="6" t="s">
        <v>12</v>
      </c>
      <c r="C60" s="135"/>
      <c r="D60" s="135"/>
      <c r="E60" s="135"/>
      <c r="F60" s="135"/>
      <c r="G60" s="135"/>
      <c r="H60" s="147"/>
      <c r="I60" s="137"/>
      <c r="J60" s="85">
        <f>E165</f>
        <v>0.078803</v>
      </c>
      <c r="K60" s="139"/>
      <c r="L60" s="139"/>
      <c r="M60" s="139"/>
      <c r="N60" s="137"/>
      <c r="O60" s="137"/>
      <c r="P60" s="33">
        <f>J60+K58+L58+M58</f>
        <v>0.13501</v>
      </c>
      <c r="Q60" s="154"/>
      <c r="R60" s="83">
        <f>C180</f>
        <v>0.0217</v>
      </c>
      <c r="S60" s="139"/>
      <c r="T60" s="33">
        <f>+Q58+R60+S58</f>
        <v>0.034575999999999996</v>
      </c>
      <c r="AG60" s="1"/>
      <c r="AH60" s="1"/>
      <c r="AI60" s="1"/>
    </row>
    <row r="61" spans="2:35" ht="12.75">
      <c r="B61" s="6" t="s">
        <v>13</v>
      </c>
      <c r="C61" s="135"/>
      <c r="D61" s="135"/>
      <c r="E61" s="135"/>
      <c r="F61" s="135"/>
      <c r="G61" s="135"/>
      <c r="H61" s="147"/>
      <c r="I61" s="137"/>
      <c r="J61" s="85">
        <f>E166</f>
        <v>0.079135</v>
      </c>
      <c r="K61" s="139"/>
      <c r="L61" s="139"/>
      <c r="M61" s="139"/>
      <c r="N61" s="137"/>
      <c r="O61" s="137"/>
      <c r="P61" s="33">
        <f>J61+K58+L58+M58</f>
        <v>0.135342</v>
      </c>
      <c r="Q61" s="154"/>
      <c r="R61" s="83">
        <f>C181</f>
        <v>0.0173</v>
      </c>
      <c r="S61" s="139"/>
      <c r="T61" s="33">
        <f>+Q58+R61+S58</f>
        <v>0.030175999999999998</v>
      </c>
      <c r="AG61" s="1"/>
      <c r="AH61" s="1"/>
      <c r="AI61" s="1"/>
    </row>
    <row r="62" spans="2:35" ht="12.75">
      <c r="B62" s="6" t="s">
        <v>14</v>
      </c>
      <c r="C62" s="135"/>
      <c r="D62" s="135"/>
      <c r="E62" s="135"/>
      <c r="F62" s="135"/>
      <c r="G62" s="135"/>
      <c r="H62" s="147"/>
      <c r="I62" s="137"/>
      <c r="J62" s="85">
        <f>E167</f>
        <v>0.05913</v>
      </c>
      <c r="K62" s="139"/>
      <c r="L62" s="139"/>
      <c r="M62" s="139"/>
      <c r="N62" s="137"/>
      <c r="O62" s="137"/>
      <c r="P62" s="33">
        <f>J62+K58+L58+M58</f>
        <v>0.115337</v>
      </c>
      <c r="Q62" s="154"/>
      <c r="R62" s="83">
        <f>C182</f>
        <v>0.012</v>
      </c>
      <c r="S62" s="139"/>
      <c r="T62" s="33">
        <f>+Q58+R62+S58</f>
        <v>0.024876</v>
      </c>
      <c r="AG62" s="1"/>
      <c r="AH62" s="1"/>
      <c r="AI62" s="1"/>
    </row>
    <row r="63" spans="2:35" ht="12.75">
      <c r="B63" s="6" t="s">
        <v>16</v>
      </c>
      <c r="C63" s="136"/>
      <c r="D63" s="136"/>
      <c r="E63" s="136"/>
      <c r="F63" s="136"/>
      <c r="G63" s="136"/>
      <c r="H63" s="148"/>
      <c r="I63" s="138"/>
      <c r="J63" s="85">
        <f>E168</f>
        <v>0.029952</v>
      </c>
      <c r="K63" s="140"/>
      <c r="L63" s="140"/>
      <c r="M63" s="140"/>
      <c r="N63" s="138"/>
      <c r="O63" s="138"/>
      <c r="P63" s="33">
        <f>J63+K58+L58+M58</f>
        <v>0.08615899999999999</v>
      </c>
      <c r="Q63" s="155"/>
      <c r="R63" s="55">
        <f>C183</f>
        <v>0.0042</v>
      </c>
      <c r="S63" s="140"/>
      <c r="T63" s="33">
        <f>+Q58+R63+S58</f>
        <v>0.017076</v>
      </c>
      <c r="AG63" s="1"/>
      <c r="AH63" s="1"/>
      <c r="AI63" s="1"/>
    </row>
    <row r="64" spans="2:35" ht="12.75">
      <c r="B64" s="59" t="s">
        <v>44</v>
      </c>
      <c r="C64" s="51"/>
      <c r="D64" s="56"/>
      <c r="E64" s="51"/>
      <c r="F64" s="77"/>
      <c r="G64" s="56"/>
      <c r="H64" s="52"/>
      <c r="I64" s="75"/>
      <c r="J64" s="53"/>
      <c r="K64" s="57"/>
      <c r="L64" s="53"/>
      <c r="M64" s="53"/>
      <c r="N64" s="53"/>
      <c r="O64" s="53"/>
      <c r="P64" s="52"/>
      <c r="Q64" s="53"/>
      <c r="R64" s="57"/>
      <c r="S64" s="39"/>
      <c r="T64" s="39"/>
      <c r="AG64" s="1"/>
      <c r="AH64" s="1"/>
      <c r="AI64" s="1"/>
    </row>
    <row r="65" spans="2:39" s="9" customFormat="1" ht="12.75">
      <c r="B65" s="60" t="s">
        <v>31</v>
      </c>
      <c r="C65" s="134" t="s">
        <v>39</v>
      </c>
      <c r="D65" s="134" t="s">
        <v>39</v>
      </c>
      <c r="E65" s="145">
        <f>D157</f>
        <v>58.83</v>
      </c>
      <c r="F65" s="134" t="s">
        <v>39</v>
      </c>
      <c r="G65" s="134" t="s">
        <v>39</v>
      </c>
      <c r="H65" s="141">
        <f>SUM(C65:G67)</f>
        <v>58.83</v>
      </c>
      <c r="I65" s="78">
        <f>E161</f>
        <v>54.080000000000005</v>
      </c>
      <c r="J65" s="134" t="s">
        <v>39</v>
      </c>
      <c r="K65" s="134" t="s">
        <v>39</v>
      </c>
      <c r="L65" s="134" t="s">
        <v>39</v>
      </c>
      <c r="M65" s="134" t="s">
        <v>39</v>
      </c>
      <c r="N65" s="143">
        <f>E174</f>
        <v>0</v>
      </c>
      <c r="O65" s="143">
        <f>E175</f>
        <v>0</v>
      </c>
      <c r="P65" s="61">
        <f>I65+N65+O65</f>
        <v>54.080000000000005</v>
      </c>
      <c r="Q65" s="134" t="s">
        <v>39</v>
      </c>
      <c r="R65" s="143">
        <f>D179</f>
        <v>-27.01</v>
      </c>
      <c r="S65" s="134" t="s">
        <v>39</v>
      </c>
      <c r="T65" s="141">
        <f>R65</f>
        <v>-27.01</v>
      </c>
      <c r="V65" s="54"/>
      <c r="AJ65" s="42"/>
      <c r="AK65" s="42"/>
      <c r="AL65" s="42"/>
      <c r="AM65" s="42"/>
    </row>
    <row r="66" spans="2:35" ht="12.75">
      <c r="B66" s="60" t="s">
        <v>29</v>
      </c>
      <c r="C66" s="135"/>
      <c r="D66" s="135"/>
      <c r="E66" s="145"/>
      <c r="F66" s="135"/>
      <c r="G66" s="135"/>
      <c r="H66" s="141"/>
      <c r="I66" s="78">
        <f>E162</f>
        <v>310.19</v>
      </c>
      <c r="J66" s="135"/>
      <c r="K66" s="135"/>
      <c r="L66" s="135"/>
      <c r="M66" s="135"/>
      <c r="N66" s="143"/>
      <c r="O66" s="143"/>
      <c r="P66" s="61">
        <f>I66+N65+O65</f>
        <v>310.19</v>
      </c>
      <c r="Q66" s="135"/>
      <c r="R66" s="143"/>
      <c r="S66" s="135"/>
      <c r="T66" s="141"/>
      <c r="AG66" s="1"/>
      <c r="AH66" s="1"/>
      <c r="AI66" s="1"/>
    </row>
    <row r="67" spans="2:35" ht="12.75">
      <c r="B67" s="58" t="s">
        <v>30</v>
      </c>
      <c r="C67" s="136"/>
      <c r="D67" s="136"/>
      <c r="E67" s="146"/>
      <c r="F67" s="136"/>
      <c r="G67" s="136"/>
      <c r="H67" s="142"/>
      <c r="I67" s="79">
        <f>E163</f>
        <v>985.28</v>
      </c>
      <c r="J67" s="136"/>
      <c r="K67" s="136"/>
      <c r="L67" s="136"/>
      <c r="M67" s="136"/>
      <c r="N67" s="144"/>
      <c r="O67" s="144"/>
      <c r="P67" s="62">
        <f>I67+N65+O65</f>
        <v>985.28</v>
      </c>
      <c r="Q67" s="136"/>
      <c r="R67" s="144"/>
      <c r="S67" s="136"/>
      <c r="T67" s="142"/>
      <c r="AG67" s="1"/>
      <c r="AH67" s="1"/>
      <c r="AI67" s="1"/>
    </row>
    <row r="68" spans="2:39" s="9" customFormat="1" ht="25.5" customHeight="1">
      <c r="B68" s="116" t="s">
        <v>50</v>
      </c>
      <c r="C68" s="151" t="s">
        <v>51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3"/>
      <c r="U68" s="119"/>
      <c r="V68" s="117"/>
      <c r="W68" s="117"/>
      <c r="X68" s="117"/>
      <c r="Y68" s="118"/>
      <c r="AG68" s="42"/>
      <c r="AH68" s="42"/>
      <c r="AI68" s="42"/>
      <c r="AJ68" s="42"/>
      <c r="AK68" s="42"/>
      <c r="AL68" s="42"/>
      <c r="AM68" s="42"/>
    </row>
    <row r="69" spans="2:35" ht="12.75">
      <c r="B69" s="76" t="s">
        <v>32</v>
      </c>
      <c r="C69" s="49"/>
      <c r="D69" s="49"/>
      <c r="E69" s="49"/>
      <c r="F69" s="49"/>
      <c r="G69" s="49"/>
      <c r="H69" s="50"/>
      <c r="I69" s="88"/>
      <c r="J69" s="88"/>
      <c r="K69" s="88"/>
      <c r="L69" s="88"/>
      <c r="M69" s="88"/>
      <c r="N69" s="88"/>
      <c r="O69" s="88"/>
      <c r="P69" s="50"/>
      <c r="Q69" s="88"/>
      <c r="R69" s="88"/>
      <c r="S69" s="9"/>
      <c r="T69" s="9"/>
      <c r="AG69" s="1"/>
      <c r="AH69" s="1"/>
      <c r="AI69" s="1"/>
    </row>
    <row r="70" spans="2:20" ht="12.75">
      <c r="B70" s="9"/>
      <c r="C70" s="9"/>
      <c r="D70" s="9"/>
      <c r="E70" s="9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24" customHeight="1">
      <c r="B71" s="120" t="s">
        <v>8</v>
      </c>
      <c r="C71" s="9"/>
      <c r="D71" s="9"/>
      <c r="E71" s="9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>
      <c r="B72" s="109" t="s">
        <v>48</v>
      </c>
      <c r="C72" s="9"/>
      <c r="D72" s="9"/>
      <c r="E72" s="9"/>
      <c r="F72" s="9"/>
      <c r="G72" s="9"/>
      <c r="H72" s="157" t="s">
        <v>37</v>
      </c>
      <c r="I72" s="10"/>
      <c r="J72" s="10"/>
      <c r="K72" s="10"/>
      <c r="L72" s="10"/>
      <c r="M72" s="10"/>
      <c r="N72" s="10"/>
      <c r="O72" s="10"/>
      <c r="P72" s="157" t="s">
        <v>57</v>
      </c>
      <c r="Q72" s="10"/>
      <c r="R72" s="10"/>
      <c r="S72" s="10"/>
      <c r="T72" s="157" t="s">
        <v>40</v>
      </c>
    </row>
    <row r="73" spans="2:20" ht="15" customHeight="1">
      <c r="B73" s="114" t="s">
        <v>53</v>
      </c>
      <c r="C73" s="12"/>
      <c r="D73" s="12"/>
      <c r="E73" s="12"/>
      <c r="F73" s="12"/>
      <c r="G73" s="12"/>
      <c r="H73" s="158"/>
      <c r="I73" s="10"/>
      <c r="J73" s="10"/>
      <c r="K73" s="10"/>
      <c r="L73" s="10"/>
      <c r="M73" s="10"/>
      <c r="N73" s="10"/>
      <c r="O73" s="10"/>
      <c r="P73" s="158"/>
      <c r="Q73" s="10"/>
      <c r="R73" s="10"/>
      <c r="S73" s="10"/>
      <c r="T73" s="158"/>
    </row>
    <row r="74" spans="2:20" ht="12.75">
      <c r="B74" s="107" t="s">
        <v>43</v>
      </c>
      <c r="C74" s="111" t="s">
        <v>19</v>
      </c>
      <c r="D74" s="90" t="s">
        <v>20</v>
      </c>
      <c r="E74" s="90" t="s">
        <v>0</v>
      </c>
      <c r="F74" s="111" t="s">
        <v>21</v>
      </c>
      <c r="G74" s="113" t="s">
        <v>22</v>
      </c>
      <c r="H74" s="159"/>
      <c r="I74" s="115" t="s">
        <v>23</v>
      </c>
      <c r="J74" s="37" t="s">
        <v>24</v>
      </c>
      <c r="K74" s="37" t="s">
        <v>6</v>
      </c>
      <c r="L74" s="37" t="s">
        <v>5</v>
      </c>
      <c r="M74" s="37" t="s">
        <v>1</v>
      </c>
      <c r="N74" s="48" t="s">
        <v>35</v>
      </c>
      <c r="O74" s="112" t="s">
        <v>36</v>
      </c>
      <c r="P74" s="159"/>
      <c r="Q74" s="115" t="s">
        <v>4</v>
      </c>
      <c r="R74" s="110" t="s">
        <v>2</v>
      </c>
      <c r="S74" s="110" t="s">
        <v>25</v>
      </c>
      <c r="T74" s="159"/>
    </row>
    <row r="75" spans="2:20" ht="12.75">
      <c r="B75" s="16" t="s">
        <v>45</v>
      </c>
      <c r="C75" s="30"/>
      <c r="D75" s="31"/>
      <c r="E75" s="31"/>
      <c r="F75" s="30"/>
      <c r="G75" s="31"/>
      <c r="H75" s="32"/>
      <c r="I75" s="31"/>
      <c r="J75" s="30"/>
      <c r="K75" s="31"/>
      <c r="L75" s="31"/>
      <c r="M75" s="31"/>
      <c r="N75" s="31"/>
      <c r="O75" s="31"/>
      <c r="P75" s="21"/>
      <c r="Q75" s="30"/>
      <c r="R75" s="31"/>
      <c r="S75" s="38"/>
      <c r="T75" s="38"/>
    </row>
    <row r="76" spans="2:20" ht="12.75">
      <c r="B76" s="6" t="s">
        <v>33</v>
      </c>
      <c r="C76" s="135">
        <f>ROUND(B14*C155,6)</f>
        <v>0.21503</v>
      </c>
      <c r="D76" s="135">
        <f>ROUND(B14*C156,6)</f>
        <v>0.027888</v>
      </c>
      <c r="E76" s="135">
        <f>C157</f>
        <v>0.007946</v>
      </c>
      <c r="F76" s="135">
        <f>C158</f>
        <v>0.0125</v>
      </c>
      <c r="G76" s="135">
        <f>C159</f>
        <v>0.016</v>
      </c>
      <c r="H76" s="147">
        <f>SUM(C76:G81)</f>
        <v>0.279364</v>
      </c>
      <c r="I76" s="137" t="s">
        <v>39</v>
      </c>
      <c r="J76" s="85">
        <v>0</v>
      </c>
      <c r="K76" s="139">
        <f>ROUND(B14*F171,6)</f>
        <v>0.042185</v>
      </c>
      <c r="L76" s="139">
        <f>C172</f>
        <v>0.001526</v>
      </c>
      <c r="M76" s="139">
        <f>C173</f>
        <v>0.010816</v>
      </c>
      <c r="N76" s="137" t="s">
        <v>39</v>
      </c>
      <c r="O76" s="137" t="s">
        <v>39</v>
      </c>
      <c r="P76" s="33">
        <f>J76+K76+L76+M76</f>
        <v>0.054527</v>
      </c>
      <c r="Q76" s="154">
        <f>C178</f>
        <v>0.009701</v>
      </c>
      <c r="R76" s="83">
        <v>0</v>
      </c>
      <c r="S76" s="139">
        <f>C184</f>
        <v>0.003175</v>
      </c>
      <c r="T76" s="33">
        <f>+Q76+R76+S76</f>
        <v>0.012875999999999999</v>
      </c>
    </row>
    <row r="77" spans="2:20" ht="12.75">
      <c r="B77" s="6" t="s">
        <v>11</v>
      </c>
      <c r="C77" s="135"/>
      <c r="D77" s="135"/>
      <c r="E77" s="135"/>
      <c r="F77" s="135"/>
      <c r="G77" s="135"/>
      <c r="H77" s="147"/>
      <c r="I77" s="137"/>
      <c r="J77" s="85">
        <f>F164</f>
        <v>0.112352</v>
      </c>
      <c r="K77" s="139"/>
      <c r="L77" s="139"/>
      <c r="M77" s="139"/>
      <c r="N77" s="137"/>
      <c r="O77" s="137"/>
      <c r="P77" s="33">
        <f>J77+K76+L76+M76</f>
        <v>0.16687899999999997</v>
      </c>
      <c r="Q77" s="154"/>
      <c r="R77" s="83">
        <f>C179</f>
        <v>0.0376</v>
      </c>
      <c r="S77" s="139"/>
      <c r="T77" s="33">
        <f>+Q76+R77+S76</f>
        <v>0.050476</v>
      </c>
    </row>
    <row r="78" spans="2:20" ht="12.75">
      <c r="B78" s="6" t="s">
        <v>12</v>
      </c>
      <c r="C78" s="135"/>
      <c r="D78" s="135"/>
      <c r="E78" s="135"/>
      <c r="F78" s="135"/>
      <c r="G78" s="135"/>
      <c r="H78" s="147"/>
      <c r="I78" s="137"/>
      <c r="J78" s="85">
        <f>F165</f>
        <v>0.102833</v>
      </c>
      <c r="K78" s="139"/>
      <c r="L78" s="139"/>
      <c r="M78" s="139"/>
      <c r="N78" s="137"/>
      <c r="O78" s="137"/>
      <c r="P78" s="33">
        <f>J78+K76+L76+M76</f>
        <v>0.15735999999999997</v>
      </c>
      <c r="Q78" s="154"/>
      <c r="R78" s="83">
        <f>C180</f>
        <v>0.0217</v>
      </c>
      <c r="S78" s="139"/>
      <c r="T78" s="33">
        <f>+Q76+R78+S76</f>
        <v>0.034575999999999996</v>
      </c>
    </row>
    <row r="79" spans="2:20" ht="12.75">
      <c r="B79" s="6" t="s">
        <v>13</v>
      </c>
      <c r="C79" s="135"/>
      <c r="D79" s="135"/>
      <c r="E79" s="135"/>
      <c r="F79" s="135"/>
      <c r="G79" s="135"/>
      <c r="H79" s="147"/>
      <c r="I79" s="137"/>
      <c r="J79" s="85">
        <f>F166</f>
        <v>0.103265</v>
      </c>
      <c r="K79" s="139"/>
      <c r="L79" s="139"/>
      <c r="M79" s="139"/>
      <c r="N79" s="137"/>
      <c r="O79" s="137"/>
      <c r="P79" s="33">
        <f>J79+K76+L76+M76</f>
        <v>0.157792</v>
      </c>
      <c r="Q79" s="154"/>
      <c r="R79" s="83">
        <f>C181</f>
        <v>0.0173</v>
      </c>
      <c r="S79" s="139"/>
      <c r="T79" s="33">
        <f>+Q76+R79+S76</f>
        <v>0.030175999999999998</v>
      </c>
    </row>
    <row r="80" spans="2:20" ht="12.75">
      <c r="B80" s="6" t="s">
        <v>14</v>
      </c>
      <c r="C80" s="135"/>
      <c r="D80" s="135"/>
      <c r="E80" s="135"/>
      <c r="F80" s="135"/>
      <c r="G80" s="135"/>
      <c r="H80" s="147"/>
      <c r="I80" s="137"/>
      <c r="J80" s="85">
        <f>F167</f>
        <v>0.077161</v>
      </c>
      <c r="K80" s="139"/>
      <c r="L80" s="139"/>
      <c r="M80" s="139"/>
      <c r="N80" s="137"/>
      <c r="O80" s="137"/>
      <c r="P80" s="33">
        <f>J80+K76+L76+M76</f>
        <v>0.131688</v>
      </c>
      <c r="Q80" s="154"/>
      <c r="R80" s="83">
        <f>C182</f>
        <v>0.012</v>
      </c>
      <c r="S80" s="139"/>
      <c r="T80" s="33">
        <f>+Q76+R80+S76</f>
        <v>0.024876</v>
      </c>
    </row>
    <row r="81" spans="2:20" ht="12.75">
      <c r="B81" s="6" t="s">
        <v>16</v>
      </c>
      <c r="C81" s="136"/>
      <c r="D81" s="136"/>
      <c r="E81" s="136"/>
      <c r="F81" s="136"/>
      <c r="G81" s="136"/>
      <c r="H81" s="148"/>
      <c r="I81" s="138"/>
      <c r="J81" s="85">
        <f>F168</f>
        <v>0.039085</v>
      </c>
      <c r="K81" s="140"/>
      <c r="L81" s="140"/>
      <c r="M81" s="140"/>
      <c r="N81" s="138"/>
      <c r="O81" s="138"/>
      <c r="P81" s="33">
        <f>J81+K76+L76+M76</f>
        <v>0.093612</v>
      </c>
      <c r="Q81" s="155"/>
      <c r="R81" s="55">
        <f>C183</f>
        <v>0.0042</v>
      </c>
      <c r="S81" s="140"/>
      <c r="T81" s="33">
        <f>+Q76+R81+S76</f>
        <v>0.017076</v>
      </c>
    </row>
    <row r="82" spans="2:20" ht="12.75">
      <c r="B82" s="59" t="s">
        <v>44</v>
      </c>
      <c r="C82" s="51"/>
      <c r="D82" s="56"/>
      <c r="E82" s="51"/>
      <c r="F82" s="77"/>
      <c r="G82" s="56"/>
      <c r="H82" s="52"/>
      <c r="I82" s="75"/>
      <c r="J82" s="53"/>
      <c r="K82" s="57"/>
      <c r="L82" s="53"/>
      <c r="M82" s="53"/>
      <c r="N82" s="53"/>
      <c r="O82" s="53"/>
      <c r="P82" s="52"/>
      <c r="Q82" s="53"/>
      <c r="R82" s="57"/>
      <c r="S82" s="39"/>
      <c r="T82" s="39"/>
    </row>
    <row r="83" spans="2:39" s="9" customFormat="1" ht="12.75">
      <c r="B83" s="60" t="s">
        <v>31</v>
      </c>
      <c r="C83" s="134" t="s">
        <v>39</v>
      </c>
      <c r="D83" s="134" t="s">
        <v>39</v>
      </c>
      <c r="E83" s="145">
        <f>D157</f>
        <v>58.83</v>
      </c>
      <c r="F83" s="134" t="s">
        <v>39</v>
      </c>
      <c r="G83" s="134" t="s">
        <v>39</v>
      </c>
      <c r="H83" s="141">
        <f>SUM(C83:G85)</f>
        <v>58.83</v>
      </c>
      <c r="I83" s="78">
        <f>F161</f>
        <v>48.65</v>
      </c>
      <c r="J83" s="134" t="s">
        <v>39</v>
      </c>
      <c r="K83" s="134" t="s">
        <v>39</v>
      </c>
      <c r="L83" s="134" t="s">
        <v>39</v>
      </c>
      <c r="M83" s="134" t="s">
        <v>39</v>
      </c>
      <c r="N83" s="143">
        <f>F174</f>
        <v>0</v>
      </c>
      <c r="O83" s="143">
        <f>F175</f>
        <v>0</v>
      </c>
      <c r="P83" s="61">
        <f>I83+N83+O83</f>
        <v>48.65</v>
      </c>
      <c r="Q83" s="134" t="s">
        <v>39</v>
      </c>
      <c r="R83" s="143">
        <f>D179</f>
        <v>-27.01</v>
      </c>
      <c r="S83" s="134" t="s">
        <v>39</v>
      </c>
      <c r="T83" s="141">
        <f>R83</f>
        <v>-27.01</v>
      </c>
      <c r="V83" s="54"/>
      <c r="AG83" s="42"/>
      <c r="AH83" s="42"/>
      <c r="AI83" s="42"/>
      <c r="AJ83" s="42"/>
      <c r="AK83" s="42"/>
      <c r="AL83" s="42"/>
      <c r="AM83" s="42"/>
    </row>
    <row r="84" spans="2:20" ht="12.75">
      <c r="B84" s="60" t="s">
        <v>29</v>
      </c>
      <c r="C84" s="135"/>
      <c r="D84" s="135"/>
      <c r="E84" s="145"/>
      <c r="F84" s="135"/>
      <c r="G84" s="135"/>
      <c r="H84" s="141"/>
      <c r="I84" s="78">
        <f>F162</f>
        <v>304.28</v>
      </c>
      <c r="J84" s="135"/>
      <c r="K84" s="135"/>
      <c r="L84" s="135"/>
      <c r="M84" s="135"/>
      <c r="N84" s="143"/>
      <c r="O84" s="143"/>
      <c r="P84" s="61">
        <f>I84+N83+O83</f>
        <v>304.28</v>
      </c>
      <c r="Q84" s="135"/>
      <c r="R84" s="143"/>
      <c r="S84" s="135"/>
      <c r="T84" s="141"/>
    </row>
    <row r="85" spans="2:20" ht="12.75">
      <c r="B85" s="58" t="s">
        <v>30</v>
      </c>
      <c r="C85" s="136"/>
      <c r="D85" s="136"/>
      <c r="E85" s="146"/>
      <c r="F85" s="136"/>
      <c r="G85" s="136"/>
      <c r="H85" s="142"/>
      <c r="I85" s="79">
        <f>F163</f>
        <v>916.6700000000001</v>
      </c>
      <c r="J85" s="136"/>
      <c r="K85" s="136"/>
      <c r="L85" s="136"/>
      <c r="M85" s="136"/>
      <c r="N85" s="144"/>
      <c r="O85" s="144"/>
      <c r="P85" s="62">
        <f>I85+N83+O83</f>
        <v>916.6700000000001</v>
      </c>
      <c r="Q85" s="136"/>
      <c r="R85" s="144"/>
      <c r="S85" s="136"/>
      <c r="T85" s="142"/>
    </row>
    <row r="86" spans="2:39" s="9" customFormat="1" ht="25.5" customHeight="1">
      <c r="B86" s="116" t="s">
        <v>50</v>
      </c>
      <c r="C86" s="151" t="s">
        <v>51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3"/>
      <c r="U86" s="119"/>
      <c r="V86" s="117"/>
      <c r="W86" s="117"/>
      <c r="X86" s="117"/>
      <c r="Y86" s="118"/>
      <c r="AG86" s="42"/>
      <c r="AH86" s="42"/>
      <c r="AI86" s="42"/>
      <c r="AJ86" s="42"/>
      <c r="AK86" s="42"/>
      <c r="AL86" s="42"/>
      <c r="AM86" s="42"/>
    </row>
    <row r="87" spans="2:20" ht="12.75">
      <c r="B87" s="76" t="s">
        <v>32</v>
      </c>
      <c r="C87" s="49"/>
      <c r="D87" s="49"/>
      <c r="E87" s="49"/>
      <c r="F87" s="49"/>
      <c r="G87" s="49"/>
      <c r="H87" s="50"/>
      <c r="I87" s="88"/>
      <c r="J87" s="88"/>
      <c r="K87" s="88"/>
      <c r="L87" s="88"/>
      <c r="M87" s="88"/>
      <c r="N87" s="88"/>
      <c r="O87" s="88"/>
      <c r="P87" s="50"/>
      <c r="Q87" s="88"/>
      <c r="R87" s="88"/>
      <c r="S87" s="9"/>
      <c r="T87" s="9"/>
    </row>
    <row r="88" spans="2:20" ht="12.7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24" customHeight="1">
      <c r="B89" s="120" t="s">
        <v>9</v>
      </c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5" customHeight="1">
      <c r="B90" s="121" t="s">
        <v>48</v>
      </c>
      <c r="C90" s="12"/>
      <c r="D90" s="12"/>
      <c r="E90" s="12"/>
      <c r="F90" s="12"/>
      <c r="G90" s="12"/>
      <c r="H90" s="157" t="s">
        <v>37</v>
      </c>
      <c r="I90" s="10"/>
      <c r="J90" s="10"/>
      <c r="K90" s="10"/>
      <c r="L90" s="10"/>
      <c r="M90" s="10"/>
      <c r="N90" s="10"/>
      <c r="O90" s="10"/>
      <c r="P90" s="157" t="s">
        <v>57</v>
      </c>
      <c r="Q90" s="10"/>
      <c r="R90" s="10"/>
      <c r="S90" s="10"/>
      <c r="T90" s="157" t="s">
        <v>40</v>
      </c>
    </row>
    <row r="91" spans="2:20" ht="15" customHeight="1">
      <c r="B91" s="122" t="s">
        <v>54</v>
      </c>
      <c r="C91" s="12"/>
      <c r="D91" s="12"/>
      <c r="E91" s="12"/>
      <c r="F91" s="12"/>
      <c r="G91" s="12"/>
      <c r="H91" s="158"/>
      <c r="I91" s="10"/>
      <c r="J91" s="10"/>
      <c r="K91" s="10"/>
      <c r="L91" s="10"/>
      <c r="M91" s="10"/>
      <c r="N91" s="10"/>
      <c r="O91" s="10"/>
      <c r="P91" s="158"/>
      <c r="Q91" s="10"/>
      <c r="R91" s="10"/>
      <c r="S91" s="10"/>
      <c r="T91" s="158"/>
    </row>
    <row r="92" spans="2:20" ht="12.75">
      <c r="B92" s="107" t="s">
        <v>43</v>
      </c>
      <c r="C92" s="111" t="s">
        <v>19</v>
      </c>
      <c r="D92" s="90" t="s">
        <v>20</v>
      </c>
      <c r="E92" s="90" t="s">
        <v>0</v>
      </c>
      <c r="F92" s="111" t="s">
        <v>21</v>
      </c>
      <c r="G92" s="113" t="s">
        <v>22</v>
      </c>
      <c r="H92" s="159"/>
      <c r="I92" s="115" t="s">
        <v>23</v>
      </c>
      <c r="J92" s="37" t="s">
        <v>24</v>
      </c>
      <c r="K92" s="37" t="s">
        <v>6</v>
      </c>
      <c r="L92" s="37" t="s">
        <v>5</v>
      </c>
      <c r="M92" s="37" t="s">
        <v>1</v>
      </c>
      <c r="N92" s="48" t="s">
        <v>35</v>
      </c>
      <c r="O92" s="112" t="s">
        <v>36</v>
      </c>
      <c r="P92" s="159"/>
      <c r="Q92" s="115" t="s">
        <v>4</v>
      </c>
      <c r="R92" s="37" t="s">
        <v>2</v>
      </c>
      <c r="S92" s="110" t="s">
        <v>25</v>
      </c>
      <c r="T92" s="159"/>
    </row>
    <row r="93" spans="2:20" ht="12.75">
      <c r="B93" s="16" t="s">
        <v>45</v>
      </c>
      <c r="C93" s="30"/>
      <c r="D93" s="31"/>
      <c r="E93" s="31"/>
      <c r="F93" s="30"/>
      <c r="G93" s="31"/>
      <c r="H93" s="21"/>
      <c r="I93" s="30"/>
      <c r="J93" s="31"/>
      <c r="K93" s="31"/>
      <c r="L93" s="31"/>
      <c r="M93" s="31"/>
      <c r="N93" s="31"/>
      <c r="O93" s="31"/>
      <c r="P93" s="21"/>
      <c r="Q93" s="31"/>
      <c r="R93" s="31"/>
      <c r="S93" s="38"/>
      <c r="T93" s="38"/>
    </row>
    <row r="94" spans="2:20" ht="12.75">
      <c r="B94" s="6" t="s">
        <v>33</v>
      </c>
      <c r="C94" s="135">
        <f>ROUND(B14*C155,6)</f>
        <v>0.21503</v>
      </c>
      <c r="D94" s="135">
        <f>ROUND(B14*C156,6)</f>
        <v>0.027888</v>
      </c>
      <c r="E94" s="135">
        <f>C157</f>
        <v>0.007946</v>
      </c>
      <c r="F94" s="135">
        <f>C158</f>
        <v>0.0125</v>
      </c>
      <c r="G94" s="135">
        <f>C159</f>
        <v>0.016</v>
      </c>
      <c r="H94" s="147">
        <f>SUM(C94:G99)</f>
        <v>0.279364</v>
      </c>
      <c r="I94" s="137" t="s">
        <v>39</v>
      </c>
      <c r="J94" s="83">
        <v>0</v>
      </c>
      <c r="K94" s="139">
        <f>ROUND(B14*G171,6)</f>
        <v>0.040176</v>
      </c>
      <c r="L94" s="139">
        <f>C172</f>
        <v>0.001526</v>
      </c>
      <c r="M94" s="139">
        <f>C173</f>
        <v>0.010816</v>
      </c>
      <c r="N94" s="137" t="s">
        <v>39</v>
      </c>
      <c r="O94" s="137" t="s">
        <v>39</v>
      </c>
      <c r="P94" s="33">
        <f>J94+K94+L94+M94</f>
        <v>0.052518</v>
      </c>
      <c r="Q94" s="139">
        <f>C178</f>
        <v>0.009701</v>
      </c>
      <c r="R94" s="83">
        <v>0</v>
      </c>
      <c r="S94" s="139">
        <f>C184</f>
        <v>0.003175</v>
      </c>
      <c r="T94" s="33">
        <f>+Q94+R94+S94</f>
        <v>0.012875999999999999</v>
      </c>
    </row>
    <row r="95" spans="2:20" ht="12.75">
      <c r="B95" s="6" t="s">
        <v>11</v>
      </c>
      <c r="C95" s="135"/>
      <c r="D95" s="135"/>
      <c r="E95" s="135"/>
      <c r="F95" s="135"/>
      <c r="G95" s="135"/>
      <c r="H95" s="147"/>
      <c r="I95" s="137"/>
      <c r="J95" s="83">
        <f>G164</f>
        <v>0.140259</v>
      </c>
      <c r="K95" s="139"/>
      <c r="L95" s="139"/>
      <c r="M95" s="139"/>
      <c r="N95" s="137"/>
      <c r="O95" s="137"/>
      <c r="P95" s="33">
        <f>J95+K94+L94+M94</f>
        <v>0.192777</v>
      </c>
      <c r="Q95" s="139"/>
      <c r="R95" s="83">
        <f>C179</f>
        <v>0.0376</v>
      </c>
      <c r="S95" s="139"/>
      <c r="T95" s="33">
        <f>+Q94+R95+S94</f>
        <v>0.050476</v>
      </c>
    </row>
    <row r="96" spans="2:20" ht="12.75">
      <c r="B96" s="6" t="s">
        <v>12</v>
      </c>
      <c r="C96" s="135"/>
      <c r="D96" s="135"/>
      <c r="E96" s="135"/>
      <c r="F96" s="135"/>
      <c r="G96" s="135"/>
      <c r="H96" s="147"/>
      <c r="I96" s="137"/>
      <c r="J96" s="83">
        <f>G165</f>
        <v>0.128375</v>
      </c>
      <c r="K96" s="139"/>
      <c r="L96" s="139"/>
      <c r="M96" s="139"/>
      <c r="N96" s="137"/>
      <c r="O96" s="137"/>
      <c r="P96" s="33">
        <f>J96+K94+L94+M94</f>
        <v>0.180893</v>
      </c>
      <c r="Q96" s="139"/>
      <c r="R96" s="83">
        <f>C180</f>
        <v>0.0217</v>
      </c>
      <c r="S96" s="139"/>
      <c r="T96" s="33">
        <f>+Q94+R96+S94</f>
        <v>0.034575999999999996</v>
      </c>
    </row>
    <row r="97" spans="2:20" ht="12.75">
      <c r="B97" s="6" t="s">
        <v>13</v>
      </c>
      <c r="C97" s="135"/>
      <c r="D97" s="135"/>
      <c r="E97" s="135"/>
      <c r="F97" s="135"/>
      <c r="G97" s="135"/>
      <c r="H97" s="147"/>
      <c r="I97" s="137"/>
      <c r="J97" s="83">
        <f>G166</f>
        <v>0.128916</v>
      </c>
      <c r="K97" s="139"/>
      <c r="L97" s="139"/>
      <c r="M97" s="139"/>
      <c r="N97" s="137"/>
      <c r="O97" s="137"/>
      <c r="P97" s="33">
        <f>J97+K94+L94+M94</f>
        <v>0.181434</v>
      </c>
      <c r="Q97" s="139"/>
      <c r="R97" s="83">
        <f>C181</f>
        <v>0.0173</v>
      </c>
      <c r="S97" s="139"/>
      <c r="T97" s="33">
        <f>+Q94+R97+S94</f>
        <v>0.030175999999999998</v>
      </c>
    </row>
    <row r="98" spans="2:20" ht="12.75">
      <c r="B98" s="6" t="s">
        <v>14</v>
      </c>
      <c r="C98" s="135"/>
      <c r="D98" s="135"/>
      <c r="E98" s="135"/>
      <c r="F98" s="135"/>
      <c r="G98" s="135"/>
      <c r="H98" s="147"/>
      <c r="I98" s="137"/>
      <c r="J98" s="83">
        <f>G167</f>
        <v>0.096327</v>
      </c>
      <c r="K98" s="139"/>
      <c r="L98" s="139"/>
      <c r="M98" s="139"/>
      <c r="N98" s="137"/>
      <c r="O98" s="137"/>
      <c r="P98" s="33">
        <f>J98+K94+L94+M94</f>
        <v>0.14884499999999998</v>
      </c>
      <c r="Q98" s="139"/>
      <c r="R98" s="83">
        <f>C182</f>
        <v>0.012</v>
      </c>
      <c r="S98" s="139"/>
      <c r="T98" s="33">
        <f>+Q94+R98+S94</f>
        <v>0.024876</v>
      </c>
    </row>
    <row r="99" spans="2:20" ht="12.75">
      <c r="B99" s="6" t="s">
        <v>16</v>
      </c>
      <c r="C99" s="136"/>
      <c r="D99" s="136"/>
      <c r="E99" s="136"/>
      <c r="F99" s="136"/>
      <c r="G99" s="136"/>
      <c r="H99" s="148"/>
      <c r="I99" s="138"/>
      <c r="J99" s="83">
        <f>G168</f>
        <v>0.048793</v>
      </c>
      <c r="K99" s="140"/>
      <c r="L99" s="140"/>
      <c r="M99" s="140"/>
      <c r="N99" s="138"/>
      <c r="O99" s="138"/>
      <c r="P99" s="33">
        <f>J99+K94+L94+M94</f>
        <v>0.10131100000000001</v>
      </c>
      <c r="Q99" s="140"/>
      <c r="R99" s="83">
        <f>C183</f>
        <v>0.0042</v>
      </c>
      <c r="S99" s="140"/>
      <c r="T99" s="33">
        <f>+Q94+R99+S94</f>
        <v>0.017076</v>
      </c>
    </row>
    <row r="100" spans="2:20" ht="12.75">
      <c r="B100" s="59" t="s">
        <v>44</v>
      </c>
      <c r="C100" s="51"/>
      <c r="D100" s="56"/>
      <c r="E100" s="51"/>
      <c r="F100" s="77"/>
      <c r="G100" s="56"/>
      <c r="H100" s="52"/>
      <c r="I100" s="75"/>
      <c r="J100" s="53"/>
      <c r="K100" s="57"/>
      <c r="L100" s="53"/>
      <c r="M100" s="53"/>
      <c r="N100" s="53"/>
      <c r="O100" s="53"/>
      <c r="P100" s="52"/>
      <c r="Q100" s="53"/>
      <c r="R100" s="57"/>
      <c r="S100" s="39"/>
      <c r="T100" s="39"/>
    </row>
    <row r="101" spans="2:39" s="9" customFormat="1" ht="12.75">
      <c r="B101" s="60" t="s">
        <v>31</v>
      </c>
      <c r="C101" s="134" t="s">
        <v>39</v>
      </c>
      <c r="D101" s="134" t="s">
        <v>39</v>
      </c>
      <c r="E101" s="145">
        <f>D157</f>
        <v>58.83</v>
      </c>
      <c r="F101" s="134" t="s">
        <v>39</v>
      </c>
      <c r="G101" s="134" t="s">
        <v>39</v>
      </c>
      <c r="H101" s="141">
        <f>SUM(C101:G103)</f>
        <v>58.83</v>
      </c>
      <c r="I101" s="78">
        <f>G161</f>
        <v>59.74</v>
      </c>
      <c r="J101" s="134" t="s">
        <v>39</v>
      </c>
      <c r="K101" s="134" t="s">
        <v>39</v>
      </c>
      <c r="L101" s="134" t="s">
        <v>39</v>
      </c>
      <c r="M101" s="134" t="s">
        <v>39</v>
      </c>
      <c r="N101" s="143">
        <f>G174</f>
        <v>0</v>
      </c>
      <c r="O101" s="143">
        <f>G175</f>
        <v>0</v>
      </c>
      <c r="P101" s="61">
        <f>I101+N101+O101</f>
        <v>59.74</v>
      </c>
      <c r="Q101" s="134" t="s">
        <v>39</v>
      </c>
      <c r="R101" s="143">
        <f>D179</f>
        <v>-27.01</v>
      </c>
      <c r="S101" s="134" t="s">
        <v>39</v>
      </c>
      <c r="T101" s="141">
        <f>R101</f>
        <v>-27.01</v>
      </c>
      <c r="V101" s="54"/>
      <c r="AG101" s="42"/>
      <c r="AH101" s="42"/>
      <c r="AI101" s="42"/>
      <c r="AJ101" s="42"/>
      <c r="AK101" s="42"/>
      <c r="AL101" s="42"/>
      <c r="AM101" s="42"/>
    </row>
    <row r="102" spans="2:20" ht="12.75">
      <c r="B102" s="60" t="s">
        <v>29</v>
      </c>
      <c r="C102" s="135"/>
      <c r="D102" s="135"/>
      <c r="E102" s="145"/>
      <c r="F102" s="135"/>
      <c r="G102" s="135"/>
      <c r="H102" s="141"/>
      <c r="I102" s="78">
        <f>G162</f>
        <v>349.60999999999996</v>
      </c>
      <c r="J102" s="135"/>
      <c r="K102" s="135"/>
      <c r="L102" s="135"/>
      <c r="M102" s="135"/>
      <c r="N102" s="143"/>
      <c r="O102" s="143"/>
      <c r="P102" s="61">
        <f>I102+N101+O101</f>
        <v>349.60999999999996</v>
      </c>
      <c r="Q102" s="135"/>
      <c r="R102" s="143"/>
      <c r="S102" s="135"/>
      <c r="T102" s="141"/>
    </row>
    <row r="103" spans="2:20" ht="12.75">
      <c r="B103" s="58" t="s">
        <v>30</v>
      </c>
      <c r="C103" s="136"/>
      <c r="D103" s="136"/>
      <c r="E103" s="146"/>
      <c r="F103" s="136"/>
      <c r="G103" s="136"/>
      <c r="H103" s="142"/>
      <c r="I103" s="79">
        <f>G163</f>
        <v>1207.3500000000001</v>
      </c>
      <c r="J103" s="136"/>
      <c r="K103" s="136"/>
      <c r="L103" s="136"/>
      <c r="M103" s="136"/>
      <c r="N103" s="144"/>
      <c r="O103" s="144"/>
      <c r="P103" s="62">
        <f>I103+N101+O101</f>
        <v>1207.3500000000001</v>
      </c>
      <c r="Q103" s="136"/>
      <c r="R103" s="144"/>
      <c r="S103" s="136"/>
      <c r="T103" s="142"/>
    </row>
    <row r="104" spans="2:39" s="9" customFormat="1" ht="25.5" customHeight="1">
      <c r="B104" s="116" t="s">
        <v>50</v>
      </c>
      <c r="C104" s="151" t="s">
        <v>51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3"/>
      <c r="U104" s="119"/>
      <c r="V104" s="117"/>
      <c r="W104" s="117"/>
      <c r="X104" s="117"/>
      <c r="Y104" s="118"/>
      <c r="AG104" s="42"/>
      <c r="AH104" s="42"/>
      <c r="AI104" s="42"/>
      <c r="AJ104" s="42"/>
      <c r="AK104" s="42"/>
      <c r="AL104" s="42"/>
      <c r="AM104" s="42"/>
    </row>
    <row r="105" spans="2:20" ht="12.75">
      <c r="B105" s="76" t="s">
        <v>32</v>
      </c>
      <c r="C105" s="49"/>
      <c r="D105" s="49"/>
      <c r="E105" s="49"/>
      <c r="F105" s="49"/>
      <c r="G105" s="49"/>
      <c r="H105" s="50"/>
      <c r="I105" s="88"/>
      <c r="J105" s="88"/>
      <c r="K105" s="88"/>
      <c r="L105" s="88"/>
      <c r="M105" s="88"/>
      <c r="N105" s="88"/>
      <c r="O105" s="88"/>
      <c r="P105" s="50"/>
      <c r="Q105" s="88"/>
      <c r="R105" s="88"/>
      <c r="S105" s="9"/>
      <c r="T105" s="9"/>
    </row>
    <row r="106" spans="2:20" ht="12.7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24" customHeight="1">
      <c r="B107" s="120" t="s">
        <v>10</v>
      </c>
      <c r="C107" s="12"/>
      <c r="D107" s="12"/>
      <c r="E107" s="12"/>
      <c r="F107" s="12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5" customHeight="1">
      <c r="B108" s="121" t="s">
        <v>48</v>
      </c>
      <c r="C108" s="12"/>
      <c r="D108" s="12"/>
      <c r="E108" s="12"/>
      <c r="F108" s="12"/>
      <c r="G108" s="12"/>
      <c r="H108" s="157" t="s">
        <v>37</v>
      </c>
      <c r="I108" s="10"/>
      <c r="J108" s="10"/>
      <c r="K108" s="10"/>
      <c r="L108" s="10"/>
      <c r="M108" s="10"/>
      <c r="N108" s="10"/>
      <c r="O108" s="10"/>
      <c r="P108" s="157" t="s">
        <v>57</v>
      </c>
      <c r="Q108" s="10"/>
      <c r="R108" s="10"/>
      <c r="S108" s="10"/>
      <c r="T108" s="157" t="s">
        <v>40</v>
      </c>
    </row>
    <row r="109" spans="2:20" ht="15" customHeight="1">
      <c r="B109" s="122" t="s">
        <v>55</v>
      </c>
      <c r="C109" s="12"/>
      <c r="D109" s="12"/>
      <c r="E109" s="12"/>
      <c r="F109" s="12"/>
      <c r="G109" s="12"/>
      <c r="H109" s="158"/>
      <c r="I109" s="10"/>
      <c r="J109" s="10"/>
      <c r="K109" s="10"/>
      <c r="L109" s="10"/>
      <c r="M109" s="10"/>
      <c r="N109" s="10"/>
      <c r="O109" s="10"/>
      <c r="P109" s="158"/>
      <c r="Q109" s="10"/>
      <c r="R109" s="10"/>
      <c r="S109" s="10"/>
      <c r="T109" s="158"/>
    </row>
    <row r="110" spans="2:20" ht="12.75">
      <c r="B110" s="107" t="s">
        <v>43</v>
      </c>
      <c r="C110" s="90" t="s">
        <v>19</v>
      </c>
      <c r="D110" s="90" t="s">
        <v>20</v>
      </c>
      <c r="E110" s="90" t="s">
        <v>0</v>
      </c>
      <c r="F110" s="111" t="s">
        <v>21</v>
      </c>
      <c r="G110" s="113" t="s">
        <v>22</v>
      </c>
      <c r="H110" s="159"/>
      <c r="I110" s="115" t="s">
        <v>23</v>
      </c>
      <c r="J110" s="37" t="s">
        <v>24</v>
      </c>
      <c r="K110" s="37" t="s">
        <v>6</v>
      </c>
      <c r="L110" s="37" t="s">
        <v>5</v>
      </c>
      <c r="M110" s="37" t="s">
        <v>1</v>
      </c>
      <c r="N110" s="48" t="s">
        <v>35</v>
      </c>
      <c r="O110" s="112" t="s">
        <v>36</v>
      </c>
      <c r="P110" s="159"/>
      <c r="Q110" s="115" t="s">
        <v>4</v>
      </c>
      <c r="R110" s="37" t="s">
        <v>2</v>
      </c>
      <c r="S110" s="110" t="s">
        <v>25</v>
      </c>
      <c r="T110" s="159"/>
    </row>
    <row r="111" spans="2:20" ht="12.75">
      <c r="B111" s="16" t="s">
        <v>45</v>
      </c>
      <c r="C111" s="30"/>
      <c r="D111" s="31"/>
      <c r="E111" s="31"/>
      <c r="F111" s="30"/>
      <c r="G111" s="31"/>
      <c r="H111" s="32"/>
      <c r="I111" s="31"/>
      <c r="J111" s="30"/>
      <c r="K111" s="31"/>
      <c r="L111" s="31"/>
      <c r="M111" s="31"/>
      <c r="N111" s="31"/>
      <c r="O111" s="31"/>
      <c r="P111" s="21"/>
      <c r="Q111" s="30"/>
      <c r="R111" s="31"/>
      <c r="S111" s="39"/>
      <c r="T111" s="39"/>
    </row>
    <row r="112" spans="2:20" ht="12.75">
      <c r="B112" s="6" t="s">
        <v>33</v>
      </c>
      <c r="C112" s="135">
        <f>ROUND(B14*C155,6)</f>
        <v>0.21503</v>
      </c>
      <c r="D112" s="135">
        <f>ROUND(B14*C156,6)</f>
        <v>0.027888</v>
      </c>
      <c r="E112" s="135">
        <f>C157</f>
        <v>0.007946</v>
      </c>
      <c r="F112" s="135">
        <f>C158</f>
        <v>0.0125</v>
      </c>
      <c r="G112" s="135">
        <f>C159</f>
        <v>0.016</v>
      </c>
      <c r="H112" s="147">
        <f>SUM(C112:G117)</f>
        <v>0.279364</v>
      </c>
      <c r="I112" s="137" t="s">
        <v>39</v>
      </c>
      <c r="J112" s="85">
        <v>0</v>
      </c>
      <c r="K112" s="139">
        <f>ROUND(B14*H171,6)</f>
        <v>0.037359</v>
      </c>
      <c r="L112" s="139">
        <f>C172</f>
        <v>0.001526</v>
      </c>
      <c r="M112" s="139">
        <f>C173</f>
        <v>0.010816</v>
      </c>
      <c r="N112" s="137" t="s">
        <v>39</v>
      </c>
      <c r="O112" s="137" t="s">
        <v>39</v>
      </c>
      <c r="P112" s="33">
        <f>J112+K112+L112+M112</f>
        <v>0.049701</v>
      </c>
      <c r="Q112" s="154">
        <f>C178</f>
        <v>0.009701</v>
      </c>
      <c r="R112" s="83">
        <v>0</v>
      </c>
      <c r="S112" s="139">
        <f>C184</f>
        <v>0.003175</v>
      </c>
      <c r="T112" s="33">
        <f>+Q112+R112+S112</f>
        <v>0.012875999999999999</v>
      </c>
    </row>
    <row r="113" spans="2:20" ht="12.75">
      <c r="B113" s="6" t="s">
        <v>11</v>
      </c>
      <c r="C113" s="135"/>
      <c r="D113" s="135"/>
      <c r="E113" s="135"/>
      <c r="F113" s="135"/>
      <c r="G113" s="135"/>
      <c r="H113" s="147"/>
      <c r="I113" s="137"/>
      <c r="J113" s="85">
        <f>H164</f>
        <v>0.194824</v>
      </c>
      <c r="K113" s="139"/>
      <c r="L113" s="139"/>
      <c r="M113" s="139"/>
      <c r="N113" s="137"/>
      <c r="O113" s="137"/>
      <c r="P113" s="33">
        <f>J113+K112+L112+M112</f>
        <v>0.244525</v>
      </c>
      <c r="Q113" s="154"/>
      <c r="R113" s="83">
        <f>C179</f>
        <v>0.0376</v>
      </c>
      <c r="S113" s="139"/>
      <c r="T113" s="33">
        <f>+Q112+R113+S112</f>
        <v>0.050476</v>
      </c>
    </row>
    <row r="114" spans="2:20" ht="12.75">
      <c r="B114" s="6" t="s">
        <v>12</v>
      </c>
      <c r="C114" s="135"/>
      <c r="D114" s="135"/>
      <c r="E114" s="135"/>
      <c r="F114" s="135"/>
      <c r="G114" s="135"/>
      <c r="H114" s="147"/>
      <c r="I114" s="137"/>
      <c r="J114" s="85">
        <f>H165</f>
        <v>0.178318</v>
      </c>
      <c r="K114" s="139"/>
      <c r="L114" s="139"/>
      <c r="M114" s="139"/>
      <c r="N114" s="137"/>
      <c r="O114" s="137"/>
      <c r="P114" s="33">
        <f>J114+K112+L112+M112</f>
        <v>0.228019</v>
      </c>
      <c r="Q114" s="154"/>
      <c r="R114" s="83">
        <f>C180</f>
        <v>0.0217</v>
      </c>
      <c r="S114" s="139"/>
      <c r="T114" s="33">
        <f>+Q112+R114+S112</f>
        <v>0.034575999999999996</v>
      </c>
    </row>
    <row r="115" spans="2:20" ht="12.75">
      <c r="B115" s="6" t="s">
        <v>13</v>
      </c>
      <c r="C115" s="135"/>
      <c r="D115" s="135"/>
      <c r="E115" s="135"/>
      <c r="F115" s="135"/>
      <c r="G115" s="135"/>
      <c r="H115" s="147"/>
      <c r="I115" s="137"/>
      <c r="J115" s="85">
        <f>H166</f>
        <v>0.179068</v>
      </c>
      <c r="K115" s="139"/>
      <c r="L115" s="139"/>
      <c r="M115" s="139"/>
      <c r="N115" s="137"/>
      <c r="O115" s="137"/>
      <c r="P115" s="33">
        <f>J115+K112+L112+M112</f>
        <v>0.228769</v>
      </c>
      <c r="Q115" s="154"/>
      <c r="R115" s="83">
        <f>C181</f>
        <v>0.0173</v>
      </c>
      <c r="S115" s="139"/>
      <c r="T115" s="33">
        <f>+Q112+R115+S112</f>
        <v>0.030175999999999998</v>
      </c>
    </row>
    <row r="116" spans="2:20" ht="12.75">
      <c r="B116" s="6" t="s">
        <v>14</v>
      </c>
      <c r="C116" s="135"/>
      <c r="D116" s="135"/>
      <c r="E116" s="135"/>
      <c r="F116" s="135"/>
      <c r="G116" s="135"/>
      <c r="H116" s="147"/>
      <c r="I116" s="137"/>
      <c r="J116" s="85">
        <f>H167</f>
        <v>0.133801</v>
      </c>
      <c r="K116" s="139"/>
      <c r="L116" s="139"/>
      <c r="M116" s="139"/>
      <c r="N116" s="137"/>
      <c r="O116" s="137"/>
      <c r="P116" s="33">
        <f>J116+K112+L112+M112</f>
        <v>0.183502</v>
      </c>
      <c r="Q116" s="154"/>
      <c r="R116" s="83">
        <f>C182</f>
        <v>0.012</v>
      </c>
      <c r="S116" s="139"/>
      <c r="T116" s="33">
        <f>+Q112+R116+S112</f>
        <v>0.024876</v>
      </c>
    </row>
    <row r="117" spans="2:20" ht="12.75">
      <c r="B117" s="6" t="s">
        <v>16</v>
      </c>
      <c r="C117" s="136"/>
      <c r="D117" s="136"/>
      <c r="E117" s="136"/>
      <c r="F117" s="136"/>
      <c r="G117" s="136"/>
      <c r="H117" s="148"/>
      <c r="I117" s="138"/>
      <c r="J117" s="85">
        <f>H168</f>
        <v>0.067776</v>
      </c>
      <c r="K117" s="140"/>
      <c r="L117" s="140"/>
      <c r="M117" s="140"/>
      <c r="N117" s="138"/>
      <c r="O117" s="138"/>
      <c r="P117" s="33">
        <f>J117+K112+L112+M112</f>
        <v>0.117477</v>
      </c>
      <c r="Q117" s="155"/>
      <c r="R117" s="55">
        <f>C183</f>
        <v>0.0042</v>
      </c>
      <c r="S117" s="140"/>
      <c r="T117" s="33">
        <f>+Q112+R117+S112</f>
        <v>0.017076</v>
      </c>
    </row>
    <row r="118" spans="2:20" ht="12.75">
      <c r="B118" s="59" t="s">
        <v>44</v>
      </c>
      <c r="C118" s="51"/>
      <c r="D118" s="77"/>
      <c r="E118" s="51"/>
      <c r="F118" s="77"/>
      <c r="G118" s="77"/>
      <c r="H118" s="80"/>
      <c r="I118" s="53"/>
      <c r="J118" s="57"/>
      <c r="K118" s="53"/>
      <c r="L118" s="53"/>
      <c r="M118" s="57"/>
      <c r="N118" s="53"/>
      <c r="O118" s="57"/>
      <c r="P118" s="52"/>
      <c r="Q118" s="57"/>
      <c r="R118" s="53"/>
      <c r="S118" s="39"/>
      <c r="T118" s="39"/>
    </row>
    <row r="119" spans="2:39" s="9" customFormat="1" ht="12.75">
      <c r="B119" s="60" t="s">
        <v>31</v>
      </c>
      <c r="C119" s="134" t="s">
        <v>39</v>
      </c>
      <c r="D119" s="134" t="s">
        <v>39</v>
      </c>
      <c r="E119" s="145">
        <f>D157</f>
        <v>58.83</v>
      </c>
      <c r="F119" s="134" t="s">
        <v>39</v>
      </c>
      <c r="G119" s="134" t="s">
        <v>39</v>
      </c>
      <c r="H119" s="141">
        <f>SUM(C119:G121)</f>
        <v>58.83</v>
      </c>
      <c r="I119" s="81">
        <f>H161</f>
        <v>69</v>
      </c>
      <c r="J119" s="134" t="s">
        <v>39</v>
      </c>
      <c r="K119" s="134" t="s">
        <v>39</v>
      </c>
      <c r="L119" s="134" t="s">
        <v>39</v>
      </c>
      <c r="M119" s="134" t="s">
        <v>39</v>
      </c>
      <c r="N119" s="143">
        <f>H174</f>
        <v>0</v>
      </c>
      <c r="O119" s="143">
        <f>H175</f>
        <v>0</v>
      </c>
      <c r="P119" s="61">
        <f>I119+N119+O119</f>
        <v>69</v>
      </c>
      <c r="Q119" s="134" t="s">
        <v>39</v>
      </c>
      <c r="R119" s="143">
        <f>D179</f>
        <v>-27.01</v>
      </c>
      <c r="S119" s="134" t="s">
        <v>39</v>
      </c>
      <c r="T119" s="141">
        <f>R119</f>
        <v>-27.01</v>
      </c>
      <c r="V119" s="54"/>
      <c r="AG119" s="42"/>
      <c r="AH119" s="42"/>
      <c r="AI119" s="42"/>
      <c r="AJ119" s="42"/>
      <c r="AK119" s="42"/>
      <c r="AL119" s="42"/>
      <c r="AM119" s="42"/>
    </row>
    <row r="120" spans="2:20" ht="12.75">
      <c r="B120" s="60" t="s">
        <v>29</v>
      </c>
      <c r="C120" s="135"/>
      <c r="D120" s="135"/>
      <c r="E120" s="145"/>
      <c r="F120" s="135"/>
      <c r="G120" s="135"/>
      <c r="H120" s="141"/>
      <c r="I120" s="81">
        <f>H162</f>
        <v>428.07</v>
      </c>
      <c r="J120" s="135"/>
      <c r="K120" s="135"/>
      <c r="L120" s="135"/>
      <c r="M120" s="135"/>
      <c r="N120" s="143"/>
      <c r="O120" s="143"/>
      <c r="P120" s="61">
        <f>I120+N119+O119</f>
        <v>428.07</v>
      </c>
      <c r="Q120" s="135"/>
      <c r="R120" s="143"/>
      <c r="S120" s="135"/>
      <c r="T120" s="141"/>
    </row>
    <row r="121" spans="2:20" ht="12.75">
      <c r="B121" s="58" t="s">
        <v>30</v>
      </c>
      <c r="C121" s="136"/>
      <c r="D121" s="136"/>
      <c r="E121" s="146"/>
      <c r="F121" s="136"/>
      <c r="G121" s="136"/>
      <c r="H121" s="142"/>
      <c r="I121" s="82">
        <f>H163</f>
        <v>1321.36</v>
      </c>
      <c r="J121" s="136"/>
      <c r="K121" s="136"/>
      <c r="L121" s="136"/>
      <c r="M121" s="136"/>
      <c r="N121" s="144"/>
      <c r="O121" s="144"/>
      <c r="P121" s="62">
        <f>I121+N119+O119</f>
        <v>1321.36</v>
      </c>
      <c r="Q121" s="136"/>
      <c r="R121" s="144"/>
      <c r="S121" s="136"/>
      <c r="T121" s="142"/>
    </row>
    <row r="122" spans="2:39" s="9" customFormat="1" ht="25.5" customHeight="1">
      <c r="B122" s="116" t="s">
        <v>50</v>
      </c>
      <c r="C122" s="151" t="s">
        <v>51</v>
      </c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3"/>
      <c r="U122" s="119"/>
      <c r="V122" s="117"/>
      <c r="W122" s="117"/>
      <c r="X122" s="117"/>
      <c r="Y122" s="118"/>
      <c r="AG122" s="42"/>
      <c r="AH122" s="42"/>
      <c r="AI122" s="42"/>
      <c r="AJ122" s="42"/>
      <c r="AK122" s="42"/>
      <c r="AL122" s="42"/>
      <c r="AM122" s="42"/>
    </row>
    <row r="123" spans="2:20" ht="12.75">
      <c r="B123" s="76" t="s">
        <v>32</v>
      </c>
      <c r="H123" s="2"/>
      <c r="I123" s="2"/>
      <c r="J123" s="2"/>
      <c r="K123" s="2"/>
      <c r="L123" s="2"/>
      <c r="M123" s="2"/>
      <c r="N123" s="2"/>
      <c r="O123" s="2"/>
      <c r="P123" s="3"/>
      <c r="Q123" s="2"/>
      <c r="R123" s="2"/>
      <c r="S123" s="2"/>
      <c r="T123" s="2"/>
    </row>
    <row r="124" spans="8:20" ht="12.75"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</row>
    <row r="125" spans="8:20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8:20" ht="12.75"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</row>
    <row r="127" spans="8:20" ht="12.75"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</row>
    <row r="128" spans="8:20" ht="12.75">
      <c r="H128" s="7"/>
      <c r="I128" s="7"/>
      <c r="J128" s="7"/>
      <c r="K128" s="7"/>
      <c r="L128" s="7"/>
      <c r="M128" s="7"/>
      <c r="N128" s="7"/>
      <c r="O128" s="7"/>
      <c r="P128" s="8"/>
      <c r="Q128" s="7"/>
      <c r="R128" s="7"/>
      <c r="S128" s="7"/>
      <c r="T128" s="7"/>
    </row>
    <row r="129" spans="8:39" ht="12.75">
      <c r="H129" s="7"/>
      <c r="I129" s="7"/>
      <c r="J129" s="7"/>
      <c r="K129" s="7"/>
      <c r="L129" s="7"/>
      <c r="M129" s="7"/>
      <c r="N129" s="7"/>
      <c r="O129" s="7"/>
      <c r="P129" s="8"/>
      <c r="Q129" s="7"/>
      <c r="R129" s="7"/>
      <c r="S129" s="7"/>
      <c r="T129" s="7"/>
      <c r="U129" s="1"/>
      <c r="V129" s="1"/>
      <c r="AG129" s="1"/>
      <c r="AH129" s="1"/>
      <c r="AI129" s="1"/>
      <c r="AJ129" s="1"/>
      <c r="AK129" s="1"/>
      <c r="AL129" s="1"/>
      <c r="AM129" s="1"/>
    </row>
    <row r="130" spans="8:39" ht="12.75"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1"/>
      <c r="V130" s="1"/>
      <c r="AG130" s="1"/>
      <c r="AH130" s="1"/>
      <c r="AI130" s="1"/>
      <c r="AJ130" s="1"/>
      <c r="AK130" s="1"/>
      <c r="AL130" s="1"/>
      <c r="AM130" s="1"/>
    </row>
    <row r="131" spans="8:39" ht="12.75">
      <c r="H131" s="7"/>
      <c r="I131" s="7"/>
      <c r="J131" s="7"/>
      <c r="K131" s="7"/>
      <c r="L131" s="7"/>
      <c r="M131" s="7"/>
      <c r="N131" s="7"/>
      <c r="O131" s="7"/>
      <c r="P131" s="8"/>
      <c r="Q131" s="7"/>
      <c r="R131" s="7"/>
      <c r="S131" s="7"/>
      <c r="T131" s="7"/>
      <c r="U131" s="1"/>
      <c r="V131" s="1"/>
      <c r="AG131" s="1"/>
      <c r="AH131" s="1"/>
      <c r="AI131" s="1"/>
      <c r="AJ131" s="1"/>
      <c r="AK131" s="1"/>
      <c r="AL131" s="1"/>
      <c r="AM131" s="1"/>
    </row>
    <row r="132" spans="8:39" ht="12.75"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1"/>
      <c r="V132" s="1"/>
      <c r="AG132" s="1"/>
      <c r="AH132" s="1"/>
      <c r="AI132" s="1"/>
      <c r="AJ132" s="1"/>
      <c r="AK132" s="1"/>
      <c r="AL132" s="1"/>
      <c r="AM132" s="1"/>
    </row>
    <row r="133" spans="8:39" ht="12.75">
      <c r="H133" s="2"/>
      <c r="I133" s="2"/>
      <c r="J133" s="2"/>
      <c r="K133" s="2"/>
      <c r="L133" s="2"/>
      <c r="M133" s="2"/>
      <c r="N133" s="2"/>
      <c r="O133" s="2"/>
      <c r="P133" s="3"/>
      <c r="Q133" s="2"/>
      <c r="R133" s="2"/>
      <c r="S133" s="2"/>
      <c r="T133" s="2"/>
      <c r="U133" s="1"/>
      <c r="V133" s="1"/>
      <c r="AG133" s="1"/>
      <c r="AH133" s="1"/>
      <c r="AI133" s="1"/>
      <c r="AJ133" s="1"/>
      <c r="AK133" s="1"/>
      <c r="AL133" s="1"/>
      <c r="AM133" s="1"/>
    </row>
    <row r="150" spans="2:39" ht="12.75">
      <c r="B150" s="72"/>
      <c r="U150" s="1"/>
      <c r="V150" s="1"/>
      <c r="AG150" s="1"/>
      <c r="AH150" s="1"/>
      <c r="AI150" s="1"/>
      <c r="AJ150" s="1"/>
      <c r="AK150" s="1"/>
      <c r="AL150" s="1"/>
      <c r="AM150" s="1"/>
    </row>
    <row r="151" spans="2:39" ht="12.75">
      <c r="B151" s="72"/>
      <c r="U151" s="1"/>
      <c r="V151" s="1"/>
      <c r="AG151" s="1"/>
      <c r="AH151" s="1"/>
      <c r="AI151" s="1"/>
      <c r="AJ151" s="1"/>
      <c r="AK151" s="1"/>
      <c r="AL151" s="1"/>
      <c r="AM151" s="1"/>
    </row>
    <row r="152" spans="2:39" ht="12.75">
      <c r="B152" s="72"/>
      <c r="U152" s="1"/>
      <c r="V152" s="1"/>
      <c r="AG152" s="1"/>
      <c r="AH152" s="1"/>
      <c r="AI152" s="1"/>
      <c r="AJ152" s="1"/>
      <c r="AK152" s="1"/>
      <c r="AL152" s="1"/>
      <c r="AM152" s="1"/>
    </row>
    <row r="153" spans="2:39" ht="12.75">
      <c r="B153" s="72"/>
      <c r="U153" s="1"/>
      <c r="V153" s="1"/>
      <c r="AG153" s="1"/>
      <c r="AH153" s="1"/>
      <c r="AI153" s="1"/>
      <c r="AJ153" s="1"/>
      <c r="AK153" s="1"/>
      <c r="AL153" s="1"/>
      <c r="AM153" s="1"/>
    </row>
    <row r="154" spans="2:39" ht="12.75">
      <c r="B154" s="72"/>
      <c r="U154" s="1"/>
      <c r="V154" s="1"/>
      <c r="AG154" s="1"/>
      <c r="AH154" s="1"/>
      <c r="AI154" s="1"/>
      <c r="AJ154" s="1"/>
      <c r="AK154" s="1"/>
      <c r="AL154" s="1"/>
      <c r="AM154" s="1"/>
    </row>
    <row r="155" spans="2:3" s="127" customFormat="1" ht="12.75" customHeight="1">
      <c r="B155" s="125" t="s">
        <v>19</v>
      </c>
      <c r="C155" s="126">
        <v>5.582285</v>
      </c>
    </row>
    <row r="156" spans="2:3" s="127" customFormat="1" ht="12.75" customHeight="1">
      <c r="B156" s="125" t="s">
        <v>20</v>
      </c>
      <c r="C156" s="126">
        <v>0.72398</v>
      </c>
    </row>
    <row r="157" spans="2:5" s="127" customFormat="1" ht="12.75" customHeight="1">
      <c r="B157" s="128" t="s">
        <v>0</v>
      </c>
      <c r="C157" s="129">
        <v>0.007946</v>
      </c>
      <c r="D157" s="130">
        <v>58.83</v>
      </c>
      <c r="E157" s="130">
        <v>77.26</v>
      </c>
    </row>
    <row r="158" spans="2:4" s="127" customFormat="1" ht="12.75" customHeight="1">
      <c r="B158" s="128" t="s">
        <v>21</v>
      </c>
      <c r="C158" s="129">
        <v>0.0125</v>
      </c>
      <c r="D158" s="131"/>
    </row>
    <row r="159" spans="2:4" s="127" customFormat="1" ht="12.75" customHeight="1">
      <c r="B159" s="128" t="s">
        <v>22</v>
      </c>
      <c r="C159" s="129">
        <v>0.016</v>
      </c>
      <c r="D159" s="131"/>
    </row>
    <row r="160" s="127" customFormat="1" ht="12.75" customHeight="1">
      <c r="B160" s="132"/>
    </row>
    <row r="161" spans="2:8" s="127" customFormat="1" ht="12.75" customHeight="1">
      <c r="B161" s="128" t="s">
        <v>23</v>
      </c>
      <c r="C161" s="130">
        <v>57.830000000000005</v>
      </c>
      <c r="D161" s="130">
        <v>47.82000000000001</v>
      </c>
      <c r="E161" s="130">
        <v>54.080000000000005</v>
      </c>
      <c r="F161" s="130">
        <v>48.65</v>
      </c>
      <c r="G161" s="130">
        <v>59.74</v>
      </c>
      <c r="H161" s="130">
        <v>69</v>
      </c>
    </row>
    <row r="162" spans="2:8" s="127" customFormat="1" ht="12.75" customHeight="1">
      <c r="B162" s="128"/>
      <c r="C162" s="130">
        <v>349.2</v>
      </c>
      <c r="D162" s="130">
        <v>301.81</v>
      </c>
      <c r="E162" s="130">
        <v>310.19</v>
      </c>
      <c r="F162" s="130">
        <v>304.28</v>
      </c>
      <c r="G162" s="130">
        <v>349.60999999999996</v>
      </c>
      <c r="H162" s="130">
        <v>428.07</v>
      </c>
    </row>
    <row r="163" spans="2:8" s="127" customFormat="1" ht="12.75" customHeight="1">
      <c r="B163" s="128"/>
      <c r="C163" s="130">
        <v>1093.52</v>
      </c>
      <c r="D163" s="130">
        <v>1027.3500000000001</v>
      </c>
      <c r="E163" s="130">
        <v>985.28</v>
      </c>
      <c r="F163" s="130">
        <v>916.6700000000001</v>
      </c>
      <c r="G163" s="130">
        <v>1207.3500000000001</v>
      </c>
      <c r="H163" s="130">
        <v>1321.36</v>
      </c>
    </row>
    <row r="164" spans="2:8" s="127" customFormat="1" ht="12.75" customHeight="1">
      <c r="B164" s="128" t="s">
        <v>24</v>
      </c>
      <c r="C164" s="129">
        <v>0.078385</v>
      </c>
      <c r="D164" s="129">
        <v>0.06236</v>
      </c>
      <c r="E164" s="129">
        <v>0.086098</v>
      </c>
      <c r="F164" s="129">
        <v>0.112352</v>
      </c>
      <c r="G164" s="129">
        <v>0.140259</v>
      </c>
      <c r="H164" s="129">
        <v>0.194824</v>
      </c>
    </row>
    <row r="165" spans="2:8" s="127" customFormat="1" ht="12.75" customHeight="1">
      <c r="B165" s="133"/>
      <c r="C165" s="129">
        <v>0.071744</v>
      </c>
      <c r="D165" s="129">
        <v>0.057077</v>
      </c>
      <c r="E165" s="129">
        <v>0.078803</v>
      </c>
      <c r="F165" s="129">
        <v>0.102833</v>
      </c>
      <c r="G165" s="129">
        <v>0.128375</v>
      </c>
      <c r="H165" s="129">
        <v>0.178318</v>
      </c>
    </row>
    <row r="166" spans="2:8" s="127" customFormat="1" ht="12.75" customHeight="1">
      <c r="B166" s="133"/>
      <c r="C166" s="129">
        <v>0.072046</v>
      </c>
      <c r="D166" s="129">
        <v>0.057317</v>
      </c>
      <c r="E166" s="129">
        <v>0.079135</v>
      </c>
      <c r="F166" s="129">
        <v>0.103265</v>
      </c>
      <c r="G166" s="129">
        <v>0.128916</v>
      </c>
      <c r="H166" s="129">
        <v>0.179068</v>
      </c>
    </row>
    <row r="167" spans="2:8" s="127" customFormat="1" ht="12.75" customHeight="1">
      <c r="B167" s="133"/>
      <c r="C167" s="129">
        <v>0.053833</v>
      </c>
      <c r="D167" s="129">
        <v>0.042828</v>
      </c>
      <c r="E167" s="129">
        <v>0.05913</v>
      </c>
      <c r="F167" s="129">
        <v>0.077161</v>
      </c>
      <c r="G167" s="129">
        <v>0.096327</v>
      </c>
      <c r="H167" s="129">
        <v>0.133801</v>
      </c>
    </row>
    <row r="168" spans="2:8" s="127" customFormat="1" ht="12.75" customHeight="1">
      <c r="B168" s="133"/>
      <c r="C168" s="129">
        <v>0.027269</v>
      </c>
      <c r="D168" s="129">
        <v>0.021694</v>
      </c>
      <c r="E168" s="129">
        <v>0.029952</v>
      </c>
      <c r="F168" s="129">
        <v>0.039085</v>
      </c>
      <c r="G168" s="129">
        <v>0.048793</v>
      </c>
      <c r="H168" s="129">
        <v>0.067776</v>
      </c>
    </row>
    <row r="169" spans="2:8" s="127" customFormat="1" ht="12.75" customHeight="1">
      <c r="B169" s="133"/>
      <c r="C169" s="129">
        <v>0.013383</v>
      </c>
      <c r="D169" s="129">
        <v>0.010647</v>
      </c>
      <c r="E169" s="129">
        <v>0.0147</v>
      </c>
      <c r="F169" s="129">
        <v>0.019182</v>
      </c>
      <c r="G169" s="129">
        <v>0.023947</v>
      </c>
      <c r="H169" s="129">
        <v>0.033263</v>
      </c>
    </row>
    <row r="170" spans="2:8" s="127" customFormat="1" ht="12.75" customHeight="1">
      <c r="B170" s="133"/>
      <c r="C170" s="129">
        <v>0.003723</v>
      </c>
      <c r="D170" s="129">
        <v>0.002962</v>
      </c>
      <c r="E170" s="129">
        <v>0.004089</v>
      </c>
      <c r="F170" s="129">
        <v>0.005336</v>
      </c>
      <c r="G170" s="129">
        <v>0.006662</v>
      </c>
      <c r="H170" s="129">
        <v>0.009254</v>
      </c>
    </row>
    <row r="171" spans="2:8" s="127" customFormat="1" ht="12.75" customHeight="1">
      <c r="B171" s="125" t="s">
        <v>6</v>
      </c>
      <c r="C171" s="126">
        <v>1.14616382469</v>
      </c>
      <c r="D171" s="126">
        <v>0.99948282469</v>
      </c>
      <c r="E171" s="126">
        <v>1.13876882469</v>
      </c>
      <c r="F171" s="126">
        <v>1.09514582469</v>
      </c>
      <c r="G171" s="126">
        <v>1.04299482469</v>
      </c>
      <c r="H171" s="126">
        <v>0.9698518246900001</v>
      </c>
    </row>
    <row r="172" spans="2:3" s="127" customFormat="1" ht="12.75" customHeight="1">
      <c r="B172" s="128" t="s">
        <v>5</v>
      </c>
      <c r="C172" s="129">
        <v>0.001526</v>
      </c>
    </row>
    <row r="173" spans="2:3" s="127" customFormat="1" ht="12.75" customHeight="1">
      <c r="B173" s="128" t="s">
        <v>1</v>
      </c>
      <c r="C173" s="129">
        <v>0.010816</v>
      </c>
    </row>
    <row r="174" spans="2:8" s="127" customFormat="1" ht="12.75" customHeight="1">
      <c r="B174" s="128" t="s">
        <v>35</v>
      </c>
      <c r="C174" s="129">
        <v>0</v>
      </c>
      <c r="D174" s="129">
        <v>0</v>
      </c>
      <c r="E174" s="129">
        <v>0</v>
      </c>
      <c r="F174" s="129">
        <v>0</v>
      </c>
      <c r="G174" s="129">
        <v>0</v>
      </c>
      <c r="H174" s="129">
        <v>0</v>
      </c>
    </row>
    <row r="175" spans="2:8" s="127" customFormat="1" ht="12.75" customHeight="1">
      <c r="B175" s="128" t="s">
        <v>36</v>
      </c>
      <c r="C175" s="129">
        <v>0</v>
      </c>
      <c r="D175" s="129">
        <v>0</v>
      </c>
      <c r="E175" s="129">
        <v>0</v>
      </c>
      <c r="F175" s="129">
        <v>0</v>
      </c>
      <c r="G175" s="129">
        <v>0</v>
      </c>
      <c r="H175" s="129">
        <v>0</v>
      </c>
    </row>
    <row r="176" s="127" customFormat="1" ht="12.75" customHeight="1">
      <c r="B176" s="132"/>
    </row>
    <row r="177" spans="2:4" s="127" customFormat="1" ht="12.75" customHeight="1">
      <c r="B177" s="128" t="s">
        <v>3</v>
      </c>
      <c r="C177" s="129">
        <v>0</v>
      </c>
      <c r="D177" s="127">
        <v>0.001336</v>
      </c>
    </row>
    <row r="178" spans="2:3" s="127" customFormat="1" ht="12.75" customHeight="1">
      <c r="B178" s="128" t="s">
        <v>4</v>
      </c>
      <c r="C178" s="129">
        <v>0.009701</v>
      </c>
    </row>
    <row r="179" spans="2:4" s="127" customFormat="1" ht="12.75" customHeight="1">
      <c r="B179" s="128" t="s">
        <v>2</v>
      </c>
      <c r="C179" s="129">
        <v>0.0376</v>
      </c>
      <c r="D179" s="130">
        <v>-27.01</v>
      </c>
    </row>
    <row r="180" spans="2:3" s="127" customFormat="1" ht="12.75" customHeight="1">
      <c r="B180" s="133"/>
      <c r="C180" s="129">
        <v>0.0217</v>
      </c>
    </row>
    <row r="181" spans="2:3" s="127" customFormat="1" ht="12.75" customHeight="1">
      <c r="B181" s="133"/>
      <c r="C181" s="129">
        <v>0.0173</v>
      </c>
    </row>
    <row r="182" spans="2:3" s="127" customFormat="1" ht="12.75" customHeight="1">
      <c r="B182" s="133"/>
      <c r="C182" s="129">
        <v>0.012</v>
      </c>
    </row>
    <row r="183" spans="2:3" s="127" customFormat="1" ht="12.75" customHeight="1">
      <c r="B183" s="133"/>
      <c r="C183" s="129">
        <v>0.0042</v>
      </c>
    </row>
    <row r="184" spans="2:3" s="127" customFormat="1" ht="12.75" customHeight="1">
      <c r="B184" s="128" t="s">
        <v>25</v>
      </c>
      <c r="C184" s="129">
        <v>0.003175</v>
      </c>
    </row>
    <row r="185" spans="2:39" ht="12.75">
      <c r="B185" s="72"/>
      <c r="U185" s="1"/>
      <c r="V185" s="1"/>
      <c r="AG185" s="1"/>
      <c r="AH185" s="1"/>
      <c r="AI185" s="1"/>
      <c r="AJ185" s="1"/>
      <c r="AK185" s="1"/>
      <c r="AL185" s="1"/>
      <c r="AM185" s="1"/>
    </row>
  </sheetData>
  <sheetProtection/>
  <mergeCells count="205">
    <mergeCell ref="S76:S81"/>
    <mergeCell ref="M94:M99"/>
    <mergeCell ref="T108:T110"/>
    <mergeCell ref="T65:T67"/>
    <mergeCell ref="T83:T85"/>
    <mergeCell ref="T101:T103"/>
    <mergeCell ref="T119:T121"/>
    <mergeCell ref="I112:I117"/>
    <mergeCell ref="O112:O117"/>
    <mergeCell ref="Q65:Q67"/>
    <mergeCell ref="Q119:Q121"/>
    <mergeCell ref="Q76:Q81"/>
    <mergeCell ref="C122:T122"/>
    <mergeCell ref="H54:H56"/>
    <mergeCell ref="P54:P56"/>
    <mergeCell ref="T54:T56"/>
    <mergeCell ref="H72:H74"/>
    <mergeCell ref="P72:P74"/>
    <mergeCell ref="T72:T74"/>
    <mergeCell ref="H90:H92"/>
    <mergeCell ref="P90:P92"/>
    <mergeCell ref="T90:T92"/>
    <mergeCell ref="C47:C49"/>
    <mergeCell ref="D47:D49"/>
    <mergeCell ref="E47:E49"/>
    <mergeCell ref="C22:C27"/>
    <mergeCell ref="S47:S49"/>
    <mergeCell ref="C29:C31"/>
    <mergeCell ref="D22:D27"/>
    <mergeCell ref="S40:S45"/>
    <mergeCell ref="Q47:Q49"/>
    <mergeCell ref="E29:E31"/>
    <mergeCell ref="D29:D31"/>
    <mergeCell ref="F29:F31"/>
    <mergeCell ref="G29:G31"/>
    <mergeCell ref="B7:T7"/>
    <mergeCell ref="H18:H20"/>
    <mergeCell ref="P18:P20"/>
    <mergeCell ref="T18:T20"/>
    <mergeCell ref="H36:H38"/>
    <mergeCell ref="P36:P38"/>
    <mergeCell ref="T36:T38"/>
    <mergeCell ref="T29:T31"/>
    <mergeCell ref="R29:R31"/>
    <mergeCell ref="Q58:Q63"/>
    <mergeCell ref="O65:O67"/>
    <mergeCell ref="J101:J103"/>
    <mergeCell ref="K101:K103"/>
    <mergeCell ref="L101:L103"/>
    <mergeCell ref="Q83:Q85"/>
    <mergeCell ref="N83:N85"/>
    <mergeCell ref="N101:N103"/>
    <mergeCell ref="O94:O99"/>
    <mergeCell ref="Q94:Q99"/>
    <mergeCell ref="J65:J67"/>
    <mergeCell ref="K65:K67"/>
    <mergeCell ref="L65:L67"/>
    <mergeCell ref="M65:M67"/>
    <mergeCell ref="K58:K63"/>
    <mergeCell ref="L58:L63"/>
    <mergeCell ref="M58:M63"/>
    <mergeCell ref="C119:C121"/>
    <mergeCell ref="D119:D121"/>
    <mergeCell ref="F119:F121"/>
    <mergeCell ref="G119:G121"/>
    <mergeCell ref="E119:E121"/>
    <mergeCell ref="R65:R67"/>
    <mergeCell ref="R83:R85"/>
    <mergeCell ref="R101:R103"/>
    <mergeCell ref="N65:N67"/>
    <mergeCell ref="M76:M81"/>
    <mergeCell ref="N76:N81"/>
    <mergeCell ref="O76:O81"/>
    <mergeCell ref="R119:R121"/>
    <mergeCell ref="Q112:Q117"/>
    <mergeCell ref="S112:S117"/>
    <mergeCell ref="S83:S85"/>
    <mergeCell ref="C86:T86"/>
    <mergeCell ref="C104:T104"/>
    <mergeCell ref="H76:H81"/>
    <mergeCell ref="H94:H99"/>
    <mergeCell ref="N119:N121"/>
    <mergeCell ref="L94:L99"/>
    <mergeCell ref="M101:M103"/>
    <mergeCell ref="Q101:Q103"/>
    <mergeCell ref="S101:S103"/>
    <mergeCell ref="S119:S121"/>
    <mergeCell ref="P108:P110"/>
    <mergeCell ref="L47:L49"/>
    <mergeCell ref="M47:M49"/>
    <mergeCell ref="I94:I99"/>
    <mergeCell ref="I40:I45"/>
    <mergeCell ref="I58:I63"/>
    <mergeCell ref="I76:I81"/>
    <mergeCell ref="C50:T50"/>
    <mergeCell ref="C68:T68"/>
    <mergeCell ref="C40:C45"/>
    <mergeCell ref="S94:S99"/>
    <mergeCell ref="J83:J85"/>
    <mergeCell ref="K83:K85"/>
    <mergeCell ref="L83:L85"/>
    <mergeCell ref="M83:M85"/>
    <mergeCell ref="K40:K45"/>
    <mergeCell ref="L40:L45"/>
    <mergeCell ref="M40:M45"/>
    <mergeCell ref="K76:K81"/>
    <mergeCell ref="L76:L81"/>
    <mergeCell ref="J47:J49"/>
    <mergeCell ref="D40:D45"/>
    <mergeCell ref="E40:E45"/>
    <mergeCell ref="F40:F45"/>
    <mergeCell ref="G40:G45"/>
    <mergeCell ref="G58:G63"/>
    <mergeCell ref="F101:F103"/>
    <mergeCell ref="F47:F49"/>
    <mergeCell ref="G47:G49"/>
    <mergeCell ref="L29:L31"/>
    <mergeCell ref="M29:M31"/>
    <mergeCell ref="E22:E27"/>
    <mergeCell ref="F22:F27"/>
    <mergeCell ref="D94:D99"/>
    <mergeCell ref="E94:E99"/>
    <mergeCell ref="F94:F99"/>
    <mergeCell ref="G94:G99"/>
    <mergeCell ref="D83:D85"/>
    <mergeCell ref="F83:F85"/>
    <mergeCell ref="O47:O49"/>
    <mergeCell ref="N40:N45"/>
    <mergeCell ref="O40:O45"/>
    <mergeCell ref="R47:R49"/>
    <mergeCell ref="N47:N49"/>
    <mergeCell ref="G22:G27"/>
    <mergeCell ref="H47:H49"/>
    <mergeCell ref="H29:H31"/>
    <mergeCell ref="K22:K27"/>
    <mergeCell ref="L22:L27"/>
    <mergeCell ref="Q29:Q31"/>
    <mergeCell ref="S29:S31"/>
    <mergeCell ref="N22:N27"/>
    <mergeCell ref="O22:O27"/>
    <mergeCell ref="N29:N31"/>
    <mergeCell ref="M22:M27"/>
    <mergeCell ref="Q22:Q27"/>
    <mergeCell ref="S22:S27"/>
    <mergeCell ref="O29:O31"/>
    <mergeCell ref="S65:S67"/>
    <mergeCell ref="G76:G81"/>
    <mergeCell ref="S58:S63"/>
    <mergeCell ref="C65:C67"/>
    <mergeCell ref="D65:D67"/>
    <mergeCell ref="F65:F67"/>
    <mergeCell ref="G65:G67"/>
    <mergeCell ref="D76:D81"/>
    <mergeCell ref="E76:E81"/>
    <mergeCell ref="F76:F81"/>
    <mergeCell ref="I22:I27"/>
    <mergeCell ref="J29:J31"/>
    <mergeCell ref="K29:K31"/>
    <mergeCell ref="H22:H27"/>
    <mergeCell ref="H40:H45"/>
    <mergeCell ref="H58:H63"/>
    <mergeCell ref="K47:K49"/>
    <mergeCell ref="C32:T32"/>
    <mergeCell ref="T47:T49"/>
    <mergeCell ref="Q40:Q45"/>
    <mergeCell ref="K119:K121"/>
    <mergeCell ref="L119:L121"/>
    <mergeCell ref="M119:M121"/>
    <mergeCell ref="N58:N63"/>
    <mergeCell ref="O58:O63"/>
    <mergeCell ref="C112:C117"/>
    <mergeCell ref="D112:D117"/>
    <mergeCell ref="E112:E117"/>
    <mergeCell ref="D101:D103"/>
    <mergeCell ref="G101:G103"/>
    <mergeCell ref="O119:O121"/>
    <mergeCell ref="E83:E85"/>
    <mergeCell ref="H83:H85"/>
    <mergeCell ref="O83:O85"/>
    <mergeCell ref="E101:E103"/>
    <mergeCell ref="H101:H103"/>
    <mergeCell ref="O101:O103"/>
    <mergeCell ref="G112:G117"/>
    <mergeCell ref="G83:G85"/>
    <mergeCell ref="J119:J121"/>
    <mergeCell ref="C58:C63"/>
    <mergeCell ref="D58:D63"/>
    <mergeCell ref="E58:E63"/>
    <mergeCell ref="F58:F63"/>
    <mergeCell ref="C83:C85"/>
    <mergeCell ref="H119:H121"/>
    <mergeCell ref="E65:E67"/>
    <mergeCell ref="H65:H67"/>
    <mergeCell ref="H112:H117"/>
    <mergeCell ref="C76:C81"/>
    <mergeCell ref="C101:C103"/>
    <mergeCell ref="F112:F117"/>
    <mergeCell ref="N94:N99"/>
    <mergeCell ref="K94:K99"/>
    <mergeCell ref="C94:C99"/>
    <mergeCell ref="N112:N117"/>
    <mergeCell ref="K112:K117"/>
    <mergeCell ref="L112:L117"/>
    <mergeCell ref="M112:M117"/>
    <mergeCell ref="H108:H110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Narciso Ivano</cp:lastModifiedBy>
  <cp:lastPrinted>2015-12-23T13:13:41Z</cp:lastPrinted>
  <dcterms:created xsi:type="dcterms:W3CDTF">2009-10-13T08:26:08Z</dcterms:created>
  <dcterms:modified xsi:type="dcterms:W3CDTF">2016-01-07T16:37:11Z</dcterms:modified>
  <cp:category/>
  <cp:version/>
  <cp:contentType/>
  <cp:contentStatus/>
</cp:coreProperties>
</file>